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1\Información 2021\Monitorio del Gasto\informacion solicitada para portal 2021-18 ene\iniciativa L.I. 2021\"/>
    </mc:Choice>
  </mc:AlternateContent>
  <bookViews>
    <workbookView xWindow="-120" yWindow="-120" windowWidth="20730" windowHeight="11160"/>
  </bookViews>
  <sheets>
    <sheet name="anexo 4. Calendario de Ingresos" sheetId="5" r:id="rId1"/>
  </sheets>
  <definedNames>
    <definedName name="calendario">#REF!</definedName>
    <definedName name="_xlnm.Print_Titles" localSheetId="0">'anexo 4. Calendario de Ingresos'!$1:$9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8" i="5" l="1"/>
  <c r="T217" i="5"/>
  <c r="S217" i="5"/>
  <c r="R217" i="5"/>
  <c r="Q217" i="5"/>
  <c r="P217" i="5"/>
  <c r="O217" i="5"/>
  <c r="N217" i="5"/>
  <c r="M217" i="5"/>
  <c r="L217" i="5"/>
  <c r="K217" i="5"/>
  <c r="J217" i="5"/>
  <c r="I217" i="5"/>
  <c r="H217" i="5"/>
  <c r="H215" i="5"/>
  <c r="H214" i="5"/>
  <c r="H213" i="5" s="1"/>
  <c r="H212" i="5" s="1"/>
  <c r="T213" i="5"/>
  <c r="S213" i="5"/>
  <c r="R213" i="5"/>
  <c r="Q213" i="5"/>
  <c r="Q212" i="5" s="1"/>
  <c r="Q11" i="5" s="1"/>
  <c r="P213" i="5"/>
  <c r="O213" i="5"/>
  <c r="N213" i="5"/>
  <c r="M213" i="5"/>
  <c r="M212" i="5" s="1"/>
  <c r="L213" i="5"/>
  <c r="K213" i="5"/>
  <c r="J213" i="5"/>
  <c r="I213" i="5"/>
  <c r="I212" i="5" s="1"/>
  <c r="T212" i="5"/>
  <c r="S212" i="5"/>
  <c r="R212" i="5"/>
  <c r="P212" i="5"/>
  <c r="O212" i="5"/>
  <c r="N212" i="5"/>
  <c r="L212" i="5"/>
  <c r="K212" i="5"/>
  <c r="J212" i="5"/>
  <c r="H210" i="5"/>
  <c r="H209" i="5"/>
  <c r="H207" i="5" s="1"/>
  <c r="H208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6" i="5"/>
  <c r="H205" i="5"/>
  <c r="H204" i="5" s="1"/>
  <c r="T204" i="5"/>
  <c r="S204" i="5"/>
  <c r="R204" i="5"/>
  <c r="Q204" i="5"/>
  <c r="P204" i="5"/>
  <c r="O204" i="5"/>
  <c r="N204" i="5"/>
  <c r="M204" i="5"/>
  <c r="L204" i="5"/>
  <c r="K204" i="5"/>
  <c r="J204" i="5"/>
  <c r="I204" i="5"/>
  <c r="H203" i="5"/>
  <c r="H202" i="5"/>
  <c r="H201" i="5"/>
  <c r="H200" i="5"/>
  <c r="H199" i="5"/>
  <c r="H198" i="5"/>
  <c r="H197" i="5"/>
  <c r="H196" i="5"/>
  <c r="H195" i="5"/>
  <c r="H194" i="5"/>
  <c r="H193" i="5"/>
  <c r="H191" i="5" s="1"/>
  <c r="H192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0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H188" i="5"/>
  <c r="H187" i="5"/>
  <c r="H186" i="5"/>
  <c r="H185" i="5"/>
  <c r="H184" i="5"/>
  <c r="H183" i="5"/>
  <c r="H182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H180" i="5"/>
  <c r="H179" i="5"/>
  <c r="H178" i="5"/>
  <c r="T177" i="5"/>
  <c r="T174" i="5" s="1"/>
  <c r="T165" i="5" s="1"/>
  <c r="T163" i="5" s="1"/>
  <c r="S177" i="5"/>
  <c r="R177" i="5"/>
  <c r="Q177" i="5"/>
  <c r="Q174" i="5" s="1"/>
  <c r="Q165" i="5" s="1"/>
  <c r="Q163" i="5" s="1"/>
  <c r="P177" i="5"/>
  <c r="P174" i="5" s="1"/>
  <c r="P165" i="5" s="1"/>
  <c r="P163" i="5" s="1"/>
  <c r="O177" i="5"/>
  <c r="N177" i="5"/>
  <c r="M177" i="5"/>
  <c r="M174" i="5" s="1"/>
  <c r="M165" i="5" s="1"/>
  <c r="M163" i="5" s="1"/>
  <c r="L177" i="5"/>
  <c r="L174" i="5" s="1"/>
  <c r="L165" i="5" s="1"/>
  <c r="L163" i="5" s="1"/>
  <c r="K177" i="5"/>
  <c r="J177" i="5"/>
  <c r="I177" i="5"/>
  <c r="I174" i="5" s="1"/>
  <c r="I165" i="5" s="1"/>
  <c r="I163" i="5" s="1"/>
  <c r="H177" i="5"/>
  <c r="H174" i="5" s="1"/>
  <c r="H176" i="5"/>
  <c r="H175" i="5"/>
  <c r="S174" i="5"/>
  <c r="R174" i="5"/>
  <c r="O174" i="5"/>
  <c r="N174" i="5"/>
  <c r="K174" i="5"/>
  <c r="J174" i="5"/>
  <c r="H173" i="5"/>
  <c r="H172" i="5"/>
  <c r="H171" i="5"/>
  <c r="H170" i="5"/>
  <c r="H169" i="5"/>
  <c r="H167" i="5" s="1"/>
  <c r="H168" i="5"/>
  <c r="T167" i="5"/>
  <c r="S167" i="5"/>
  <c r="R167" i="5"/>
  <c r="R165" i="5" s="1"/>
  <c r="R163" i="5" s="1"/>
  <c r="Q167" i="5"/>
  <c r="P167" i="5"/>
  <c r="O167" i="5"/>
  <c r="N167" i="5"/>
  <c r="N165" i="5" s="1"/>
  <c r="N163" i="5" s="1"/>
  <c r="M167" i="5"/>
  <c r="L167" i="5"/>
  <c r="K167" i="5"/>
  <c r="J167" i="5"/>
  <c r="J165" i="5" s="1"/>
  <c r="J163" i="5" s="1"/>
  <c r="I167" i="5"/>
  <c r="S165" i="5"/>
  <c r="S163" i="5" s="1"/>
  <c r="O165" i="5"/>
  <c r="O163" i="5" s="1"/>
  <c r="K165" i="5"/>
  <c r="K163" i="5" s="1"/>
  <c r="H160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H157" i="5"/>
  <c r="H156" i="5"/>
  <c r="H155" i="5"/>
  <c r="H154" i="5"/>
  <c r="H153" i="5"/>
  <c r="H152" i="5"/>
  <c r="H150" i="5" s="1"/>
  <c r="H149" i="5" s="1"/>
  <c r="H151" i="5"/>
  <c r="T150" i="5"/>
  <c r="S150" i="5"/>
  <c r="R150" i="5"/>
  <c r="R149" i="5" s="1"/>
  <c r="Q150" i="5"/>
  <c r="P150" i="5"/>
  <c r="O150" i="5"/>
  <c r="N150" i="5"/>
  <c r="N149" i="5" s="1"/>
  <c r="M150" i="5"/>
  <c r="L150" i="5"/>
  <c r="K150" i="5"/>
  <c r="J150" i="5"/>
  <c r="J149" i="5" s="1"/>
  <c r="I150" i="5"/>
  <c r="T149" i="5"/>
  <c r="S149" i="5"/>
  <c r="Q149" i="5"/>
  <c r="P149" i="5"/>
  <c r="O149" i="5"/>
  <c r="M149" i="5"/>
  <c r="L149" i="5"/>
  <c r="K149" i="5"/>
  <c r="I149" i="5"/>
  <c r="H147" i="5"/>
  <c r="H146" i="5"/>
  <c r="H145" i="5"/>
  <c r="T144" i="5"/>
  <c r="S144" i="5"/>
  <c r="S143" i="5" s="1"/>
  <c r="R144" i="5"/>
  <c r="Q144" i="5"/>
  <c r="P144" i="5"/>
  <c r="O144" i="5"/>
  <c r="O143" i="5" s="1"/>
  <c r="N144" i="5"/>
  <c r="M144" i="5"/>
  <c r="L144" i="5"/>
  <c r="K144" i="5"/>
  <c r="K143" i="5" s="1"/>
  <c r="J144" i="5"/>
  <c r="I144" i="5"/>
  <c r="H144" i="5"/>
  <c r="T143" i="5"/>
  <c r="R143" i="5"/>
  <c r="Q143" i="5"/>
  <c r="P143" i="5"/>
  <c r="N143" i="5"/>
  <c r="M143" i="5"/>
  <c r="L143" i="5"/>
  <c r="J143" i="5"/>
  <c r="I143" i="5"/>
  <c r="H143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7" i="5" s="1"/>
  <c r="H128" i="5"/>
  <c r="T127" i="5"/>
  <c r="S127" i="5"/>
  <c r="R127" i="5"/>
  <c r="Q127" i="5"/>
  <c r="P127" i="5"/>
  <c r="O127" i="5"/>
  <c r="N127" i="5"/>
  <c r="M127" i="5"/>
  <c r="L127" i="5"/>
  <c r="K127" i="5"/>
  <c r="J127" i="5"/>
  <c r="I127" i="5"/>
  <c r="H126" i="5"/>
  <c r="H125" i="5"/>
  <c r="H122" i="5" s="1"/>
  <c r="H124" i="5"/>
  <c r="H123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1" i="5"/>
  <c r="H120" i="5"/>
  <c r="H119" i="5"/>
  <c r="H118" i="5"/>
  <c r="T117" i="5"/>
  <c r="T114" i="5" s="1"/>
  <c r="S117" i="5"/>
  <c r="R117" i="5"/>
  <c r="Q117" i="5"/>
  <c r="Q114" i="5" s="1"/>
  <c r="P117" i="5"/>
  <c r="P114" i="5" s="1"/>
  <c r="O117" i="5"/>
  <c r="N117" i="5"/>
  <c r="M117" i="5"/>
  <c r="M114" i="5" s="1"/>
  <c r="L117" i="5"/>
  <c r="L114" i="5" s="1"/>
  <c r="K117" i="5"/>
  <c r="J117" i="5"/>
  <c r="I117" i="5"/>
  <c r="I114" i="5" s="1"/>
  <c r="H117" i="5"/>
  <c r="H116" i="5"/>
  <c r="T115" i="5"/>
  <c r="S115" i="5"/>
  <c r="R115" i="5"/>
  <c r="R114" i="5" s="1"/>
  <c r="Q115" i="5"/>
  <c r="P115" i="5"/>
  <c r="O115" i="5"/>
  <c r="N115" i="5"/>
  <c r="N114" i="5" s="1"/>
  <c r="M115" i="5"/>
  <c r="L115" i="5"/>
  <c r="K115" i="5"/>
  <c r="J115" i="5"/>
  <c r="J114" i="5" s="1"/>
  <c r="I115" i="5"/>
  <c r="H115" i="5"/>
  <c r="S114" i="5"/>
  <c r="O114" i="5"/>
  <c r="K114" i="5"/>
  <c r="H113" i="5"/>
  <c r="H112" i="5"/>
  <c r="H111" i="5"/>
  <c r="H110" i="5"/>
  <c r="H109" i="5"/>
  <c r="H108" i="5" s="1"/>
  <c r="T108" i="5"/>
  <c r="S108" i="5"/>
  <c r="R108" i="5"/>
  <c r="Q108" i="5"/>
  <c r="P108" i="5"/>
  <c r="O108" i="5"/>
  <c r="N108" i="5"/>
  <c r="M108" i="5"/>
  <c r="L108" i="5"/>
  <c r="K108" i="5"/>
  <c r="J108" i="5"/>
  <c r="I108" i="5"/>
  <c r="H107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H105" i="5"/>
  <c r="H104" i="5" s="1"/>
  <c r="T104" i="5"/>
  <c r="S104" i="5"/>
  <c r="R104" i="5"/>
  <c r="Q104" i="5"/>
  <c r="P104" i="5"/>
  <c r="O104" i="5"/>
  <c r="N104" i="5"/>
  <c r="M104" i="5"/>
  <c r="L104" i="5"/>
  <c r="K104" i="5"/>
  <c r="J104" i="5"/>
  <c r="I104" i="5"/>
  <c r="H103" i="5"/>
  <c r="H102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H100" i="5"/>
  <c r="H99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H97" i="5"/>
  <c r="H94" i="5" s="1"/>
  <c r="H96" i="5"/>
  <c r="H95" i="5"/>
  <c r="T94" i="5"/>
  <c r="S94" i="5"/>
  <c r="R94" i="5"/>
  <c r="Q94" i="5"/>
  <c r="P94" i="5"/>
  <c r="O94" i="5"/>
  <c r="N94" i="5"/>
  <c r="M94" i="5"/>
  <c r="L94" i="5"/>
  <c r="K94" i="5"/>
  <c r="J94" i="5"/>
  <c r="I94" i="5"/>
  <c r="H93" i="5"/>
  <c r="H91" i="5" s="1"/>
  <c r="H92" i="5"/>
  <c r="T91" i="5"/>
  <c r="S91" i="5"/>
  <c r="R91" i="5"/>
  <c r="Q91" i="5"/>
  <c r="P91" i="5"/>
  <c r="O91" i="5"/>
  <c r="N91" i="5"/>
  <c r="M91" i="5"/>
  <c r="L91" i="5"/>
  <c r="K91" i="5"/>
  <c r="J91" i="5"/>
  <c r="I91" i="5"/>
  <c r="H90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H88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H86" i="5"/>
  <c r="H85" i="5"/>
  <c r="H82" i="5" s="1"/>
  <c r="H81" i="5" s="1"/>
  <c r="H84" i="5"/>
  <c r="H83" i="5"/>
  <c r="T82" i="5"/>
  <c r="S82" i="5"/>
  <c r="S81" i="5" s="1"/>
  <c r="R82" i="5"/>
  <c r="Q82" i="5"/>
  <c r="P82" i="5"/>
  <c r="O82" i="5"/>
  <c r="O81" i="5" s="1"/>
  <c r="N82" i="5"/>
  <c r="M82" i="5"/>
  <c r="L82" i="5"/>
  <c r="K82" i="5"/>
  <c r="K81" i="5" s="1"/>
  <c r="J82" i="5"/>
  <c r="I82" i="5"/>
  <c r="T81" i="5"/>
  <c r="R81" i="5"/>
  <c r="Q81" i="5"/>
  <c r="P81" i="5"/>
  <c r="N81" i="5"/>
  <c r="M81" i="5"/>
  <c r="L81" i="5"/>
  <c r="J81" i="5"/>
  <c r="I81" i="5"/>
  <c r="H80" i="5"/>
  <c r="H79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H77" i="5"/>
  <c r="H75" i="5" s="1"/>
  <c r="H76" i="5"/>
  <c r="T75" i="5"/>
  <c r="S75" i="5"/>
  <c r="S72" i="5" s="1"/>
  <c r="R75" i="5"/>
  <c r="R72" i="5" s="1"/>
  <c r="Q75" i="5"/>
  <c r="P75" i="5"/>
  <c r="O75" i="5"/>
  <c r="O72" i="5" s="1"/>
  <c r="N75" i="5"/>
  <c r="N72" i="5" s="1"/>
  <c r="M75" i="5"/>
  <c r="L75" i="5"/>
  <c r="K75" i="5"/>
  <c r="K72" i="5" s="1"/>
  <c r="J75" i="5"/>
  <c r="J72" i="5" s="1"/>
  <c r="I75" i="5"/>
  <c r="H74" i="5"/>
  <c r="H73" i="5"/>
  <c r="T72" i="5"/>
  <c r="Q72" i="5"/>
  <c r="Q57" i="5" s="1"/>
  <c r="P72" i="5"/>
  <c r="M72" i="5"/>
  <c r="M57" i="5" s="1"/>
  <c r="L72" i="5"/>
  <c r="I72" i="5"/>
  <c r="I57" i="5" s="1"/>
  <c r="H71" i="5"/>
  <c r="H70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H68" i="5"/>
  <c r="H67" i="5"/>
  <c r="H66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H64" i="5"/>
  <c r="H63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H61" i="5"/>
  <c r="H59" i="5" s="1"/>
  <c r="H58" i="5" s="1"/>
  <c r="H60" i="5"/>
  <c r="T59" i="5"/>
  <c r="S59" i="5"/>
  <c r="R59" i="5"/>
  <c r="R58" i="5" s="1"/>
  <c r="R57" i="5" s="1"/>
  <c r="R43" i="5" s="1"/>
  <c r="Q59" i="5"/>
  <c r="P59" i="5"/>
  <c r="O59" i="5"/>
  <c r="N59" i="5"/>
  <c r="N58" i="5" s="1"/>
  <c r="N57" i="5" s="1"/>
  <c r="N43" i="5" s="1"/>
  <c r="M59" i="5"/>
  <c r="L59" i="5"/>
  <c r="K59" i="5"/>
  <c r="J59" i="5"/>
  <c r="J58" i="5" s="1"/>
  <c r="J57" i="5" s="1"/>
  <c r="J43" i="5" s="1"/>
  <c r="I59" i="5"/>
  <c r="T58" i="5"/>
  <c r="S58" i="5"/>
  <c r="S57" i="5" s="1"/>
  <c r="Q58" i="5"/>
  <c r="P58" i="5"/>
  <c r="O58" i="5"/>
  <c r="M58" i="5"/>
  <c r="L58" i="5"/>
  <c r="K58" i="5"/>
  <c r="I58" i="5"/>
  <c r="T57" i="5"/>
  <c r="P57" i="5"/>
  <c r="L57" i="5"/>
  <c r="H56" i="5"/>
  <c r="H55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H53" i="5"/>
  <c r="H50" i="5" s="1"/>
  <c r="H52" i="5"/>
  <c r="H51" i="5"/>
  <c r="T50" i="5"/>
  <c r="S50" i="5"/>
  <c r="S44" i="5" s="1"/>
  <c r="R50" i="5"/>
  <c r="Q50" i="5"/>
  <c r="P50" i="5"/>
  <c r="O50" i="5"/>
  <c r="O44" i="5" s="1"/>
  <c r="N50" i="5"/>
  <c r="M50" i="5"/>
  <c r="L50" i="5"/>
  <c r="K50" i="5"/>
  <c r="K44" i="5" s="1"/>
  <c r="J50" i="5"/>
  <c r="I50" i="5"/>
  <c r="H49" i="5"/>
  <c r="H48" i="5"/>
  <c r="H47" i="5"/>
  <c r="H46" i="5"/>
  <c r="T45" i="5"/>
  <c r="T44" i="5" s="1"/>
  <c r="T43" i="5" s="1"/>
  <c r="S45" i="5"/>
  <c r="R45" i="5"/>
  <c r="Q45" i="5"/>
  <c r="P45" i="5"/>
  <c r="P44" i="5" s="1"/>
  <c r="P43" i="5" s="1"/>
  <c r="O45" i="5"/>
  <c r="N45" i="5"/>
  <c r="M45" i="5"/>
  <c r="L45" i="5"/>
  <c r="L44" i="5" s="1"/>
  <c r="L43" i="5" s="1"/>
  <c r="K45" i="5"/>
  <c r="J45" i="5"/>
  <c r="I45" i="5"/>
  <c r="H45" i="5"/>
  <c r="H44" i="5" s="1"/>
  <c r="R44" i="5"/>
  <c r="Q44" i="5"/>
  <c r="Q43" i="5" s="1"/>
  <c r="N44" i="5"/>
  <c r="M44" i="5"/>
  <c r="M43" i="5" s="1"/>
  <c r="J44" i="5"/>
  <c r="I44" i="5"/>
  <c r="I43" i="5" s="1"/>
  <c r="H40" i="5"/>
  <c r="H39" i="5"/>
  <c r="H37" i="5"/>
  <c r="H36" i="5"/>
  <c r="H33" i="5"/>
  <c r="H32" i="5"/>
  <c r="H31" i="5" s="1"/>
  <c r="T31" i="5"/>
  <c r="S31" i="5"/>
  <c r="R31" i="5"/>
  <c r="Q31" i="5"/>
  <c r="P31" i="5"/>
  <c r="O31" i="5"/>
  <c r="N31" i="5"/>
  <c r="M31" i="5"/>
  <c r="L31" i="5"/>
  <c r="K31" i="5"/>
  <c r="J31" i="5"/>
  <c r="I31" i="5"/>
  <c r="H30" i="5"/>
  <c r="H29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H27" i="5"/>
  <c r="T26" i="5"/>
  <c r="S26" i="5"/>
  <c r="R26" i="5"/>
  <c r="R15" i="5" s="1"/>
  <c r="Q26" i="5"/>
  <c r="P26" i="5"/>
  <c r="O26" i="5"/>
  <c r="N26" i="5"/>
  <c r="N15" i="5" s="1"/>
  <c r="M26" i="5"/>
  <c r="L26" i="5"/>
  <c r="K26" i="5"/>
  <c r="J26" i="5"/>
  <c r="J15" i="5" s="1"/>
  <c r="I26" i="5"/>
  <c r="H26" i="5"/>
  <c r="H25" i="5"/>
  <c r="H24" i="5"/>
  <c r="H23" i="5" s="1"/>
  <c r="T23" i="5"/>
  <c r="S23" i="5"/>
  <c r="R23" i="5"/>
  <c r="Q23" i="5"/>
  <c r="P23" i="5"/>
  <c r="O23" i="5"/>
  <c r="N23" i="5"/>
  <c r="M23" i="5"/>
  <c r="L23" i="5"/>
  <c r="K23" i="5"/>
  <c r="J23" i="5"/>
  <c r="I23" i="5"/>
  <c r="H22" i="5"/>
  <c r="T21" i="5"/>
  <c r="S21" i="5"/>
  <c r="S15" i="5" s="1"/>
  <c r="R21" i="5"/>
  <c r="Q21" i="5"/>
  <c r="P21" i="5"/>
  <c r="O21" i="5"/>
  <c r="O15" i="5" s="1"/>
  <c r="N21" i="5"/>
  <c r="M21" i="5"/>
  <c r="L21" i="5"/>
  <c r="K21" i="5"/>
  <c r="K15" i="5" s="1"/>
  <c r="J21" i="5"/>
  <c r="I21" i="5"/>
  <c r="H21" i="5"/>
  <c r="H20" i="5"/>
  <c r="H19" i="5"/>
  <c r="H18" i="5"/>
  <c r="H17" i="5"/>
  <c r="T16" i="5"/>
  <c r="T15" i="5" s="1"/>
  <c r="S16" i="5"/>
  <c r="R16" i="5"/>
  <c r="Q16" i="5"/>
  <c r="P16" i="5"/>
  <c r="P15" i="5" s="1"/>
  <c r="O16" i="5"/>
  <c r="N16" i="5"/>
  <c r="M16" i="5"/>
  <c r="L16" i="5"/>
  <c r="L15" i="5" s="1"/>
  <c r="K16" i="5"/>
  <c r="J16" i="5"/>
  <c r="I16" i="5"/>
  <c r="H16" i="5"/>
  <c r="Q15" i="5"/>
  <c r="Q13" i="5" s="1"/>
  <c r="M15" i="5"/>
  <c r="M13" i="5" s="1"/>
  <c r="I15" i="5"/>
  <c r="M11" i="5" l="1"/>
  <c r="J11" i="5"/>
  <c r="N11" i="5"/>
  <c r="R11" i="5"/>
  <c r="J13" i="5"/>
  <c r="N13" i="5"/>
  <c r="R13" i="5"/>
  <c r="H72" i="5"/>
  <c r="H57" i="5" s="1"/>
  <c r="H43" i="5" s="1"/>
  <c r="H114" i="5"/>
  <c r="H15" i="5"/>
  <c r="L13" i="5"/>
  <c r="L11" i="5" s="1"/>
  <c r="P13" i="5"/>
  <c r="P11" i="5" s="1"/>
  <c r="T13" i="5"/>
  <c r="T11" i="5" s="1"/>
  <c r="O57" i="5"/>
  <c r="O43" i="5" s="1"/>
  <c r="O13" i="5" s="1"/>
  <c r="O11" i="5" s="1"/>
  <c r="I13" i="5"/>
  <c r="I11" i="5" s="1"/>
  <c r="K43" i="5"/>
  <c r="K13" i="5" s="1"/>
  <c r="K11" i="5" s="1"/>
  <c r="S43" i="5"/>
  <c r="S13" i="5" s="1"/>
  <c r="S11" i="5" s="1"/>
  <c r="K57" i="5"/>
  <c r="H165" i="5"/>
  <c r="H163" i="5" s="1"/>
  <c r="H13" i="5" l="1"/>
  <c r="H11" i="5" s="1"/>
</calcChain>
</file>

<file path=xl/sharedStrings.xml><?xml version="1.0" encoding="utf-8"?>
<sst xmlns="http://schemas.openxmlformats.org/spreadsheetml/2006/main" count="209" uniqueCount="205">
  <si>
    <t>Colegio de Bachilleres del Estado de Oaxaca</t>
  </si>
  <si>
    <t>Colegio de Estudios Científicos y Tecnológicos del Estado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</si>
  <si>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</si>
  <si>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</si>
  <si>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</si>
  <si>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</si>
  <si>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</si>
  <si>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</si>
  <si>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</si>
  <si>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TOTAL</t>
  </si>
  <si>
    <t>Ley de Ingresos del Estado de Oaxaca, Ejercicio 2021</t>
  </si>
  <si>
    <t>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</si>
  <si>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</si>
  <si>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</si>
  <si>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</si>
  <si>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</si>
  <si>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</si>
  <si>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del Impuesto sobre la Renta</t>
  </si>
  <si>
    <t xml:space="preserve"> Incentivos Derivados de la Colaboración Fiscal </t>
  </si>
  <si>
    <t>Impuesto sobre Automóviles Nuevos</t>
  </si>
  <si>
    <t>Actos de Fiscalización</t>
  </si>
  <si>
    <t>Otros Incentivos</t>
  </si>
  <si>
    <t>Impuestos a las Ventas Finales de Gasolinas y Diésel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</si>
  <si>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</si>
  <si>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</si>
  <si>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</si>
  <si>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</si>
  <si>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</si>
  <si>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</si>
  <si>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De los Ingresos por la Enajenación de Terrenos, Construcciones o Terrenos y Construcciones Artículo 126</t>
  </si>
  <si>
    <t>Anexo 4</t>
  </si>
  <si>
    <t xml:space="preserve">Calendario  de Ingresos </t>
  </si>
  <si>
    <t>(Pesos)</t>
  </si>
  <si>
    <t>Conceptos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</si>
  <si>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</si>
  <si>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</si>
  <si>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</si>
  <si>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</si>
  <si>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</si>
  <si>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</si>
  <si>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</si>
  <si>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</si>
  <si>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</si>
  <si>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</si>
  <si>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</si>
  <si>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</si>
  <si>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</si>
  <si>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GESTIÓN</t>
  </si>
  <si>
    <t>IMPUESTOS</t>
  </si>
  <si>
    <t>Impuestos sobre los Ingresos</t>
  </si>
  <si>
    <t>Sobre Rifas, Loterías, Sorteos y Concursos</t>
  </si>
  <si>
    <t>Sobre Diversiones y Espectáculos Públicos</t>
  </si>
  <si>
    <t>Cedular a los Ingresos por el Otorgamiento del Uso o Goce Temporal de Bienes Inmuebles</t>
  </si>
  <si>
    <t>Sobre las Demasías Caducas</t>
  </si>
  <si>
    <t>Impuestos sobre el Patrimonio</t>
  </si>
  <si>
    <t>Sobre Tenencia o Uso de Vehículos</t>
  </si>
  <si>
    <t>Impuestos sobre la Producción, el Consumo, y las Transacciones</t>
  </si>
  <si>
    <t>Sobre la Adquisición de Vehículos de Motor Usados</t>
  </si>
  <si>
    <t>Sobre la Prestación de Servicios de Hospedaje</t>
  </si>
  <si>
    <t>Impuestos sobre Nóminas y Asimilables</t>
  </si>
  <si>
    <t>Impuesto sobre Erogaciones por Remuneraciones al Trabajo Personal</t>
  </si>
  <si>
    <t>Impuestos Ecológicos</t>
  </si>
  <si>
    <t>Impuesto Sobre la Extracción de Materiales por Remediación Ambiental</t>
  </si>
  <si>
    <t>Accesorios de Impuestos</t>
  </si>
  <si>
    <t>Otros Impuestos</t>
  </si>
  <si>
    <t>Impuesto para el Desarrollo Social</t>
  </si>
  <si>
    <t>Impuestos  no  Comprendidos  en  la  Ley  de  Ingresos  Vigente,  Causados  en Ejercicios Fiscales Anteriores Pendientes de Liquidación o Pago</t>
  </si>
  <si>
    <t>CUOTAS Y APORTACIONES DE SEGURIDAD SOCIAL</t>
  </si>
  <si>
    <t>Cuotas y Aportaciones de Seguridad Social</t>
  </si>
  <si>
    <t>CONTRIBUCIONES DE MEJORAS</t>
  </si>
  <si>
    <t>Contribución de Mejoras por Obras Públicas</t>
  </si>
  <si>
    <t>DERECHOS</t>
  </si>
  <si>
    <t xml:space="preserve">Derechos por el Uso, Goce, Aprovechamiento o Explotación de Bienes de Dominio Público </t>
  </si>
  <si>
    <t>Secretaría de las Culturas  y Artes de Oaxaca</t>
  </si>
  <si>
    <t>Museos, Biblioteca y Hemeroteca Pública</t>
  </si>
  <si>
    <t>Teatros</t>
  </si>
  <si>
    <t>Casa de la Cultura Oaxaqueña</t>
  </si>
  <si>
    <t>Centro de las Artes de San Agustín</t>
  </si>
  <si>
    <t>Secretaría de Administración</t>
  </si>
  <si>
    <t>Complejos y Edificios Públicos</t>
  </si>
  <si>
    <t>Jardín Etnobotánico</t>
  </si>
  <si>
    <t>Planetario</t>
  </si>
  <si>
    <t xml:space="preserve">Secretaría de Turismo </t>
  </si>
  <si>
    <t>Auditorio Guelaguetza</t>
  </si>
  <si>
    <t>Centro Cultural y de Convenciones de Oaxaca</t>
  </si>
  <si>
    <t xml:space="preserve">Derechos por Prestación de Servicios </t>
  </si>
  <si>
    <t>Administración Pública</t>
  </si>
  <si>
    <t>Comunes</t>
  </si>
  <si>
    <t>Servicios comunes de las Dependencias y Entidades</t>
  </si>
  <si>
    <t>Servicios por Supervisión de Obra Pública</t>
  </si>
  <si>
    <t>Secretaría General de Gobierno</t>
  </si>
  <si>
    <t>Protección Civil</t>
  </si>
  <si>
    <t>Servicios Secretaría General de Gobierno</t>
  </si>
  <si>
    <t>Secretaría de Seguridad Pública</t>
  </si>
  <si>
    <t>Seguridad Pública</t>
  </si>
  <si>
    <t>Seguridad y Vigilancia</t>
  </si>
  <si>
    <t>Vialidad</t>
  </si>
  <si>
    <t>Secretaría de Salud</t>
  </si>
  <si>
    <t>Vigilancia y Control Sanitario</t>
  </si>
  <si>
    <t>Atención en Salud</t>
  </si>
  <si>
    <t>Secretaría de las Infraestructuras y el Ordenamiento Territorial Sustentable</t>
  </si>
  <si>
    <t>Relacionados con Obra Pública</t>
  </si>
  <si>
    <t>Regularización de la Tenencia de la Tierra urbana</t>
  </si>
  <si>
    <t>Agua, Alcantarillado y Drenaje</t>
  </si>
  <si>
    <t>Servicios de Agua  Potable y Alcantarillado de Oaxaca (SAPAO)</t>
  </si>
  <si>
    <t>Comisión Estatal de Agua  (CEA)</t>
  </si>
  <si>
    <t>Secretaría de Movilidad</t>
  </si>
  <si>
    <t>Transporte Público</t>
  </si>
  <si>
    <t>Control vehicular</t>
  </si>
  <si>
    <t>Secretaría de las Culturas y Artes de Oaxaca</t>
  </si>
  <si>
    <t>Cursos y Talleres Culturales</t>
  </si>
  <si>
    <t>Taller de Artes Plásticas</t>
  </si>
  <si>
    <t>Centro de Iniciación Musical de Oaxaca</t>
  </si>
  <si>
    <t>Otros Servicios de la Secretaría de las Culturas y Artes de Oaxaca</t>
  </si>
  <si>
    <t xml:space="preserve">Secretaría de Bienestar del Estado de Oaxaca 
</t>
  </si>
  <si>
    <t xml:space="preserve">Atención Social </t>
  </si>
  <si>
    <t>Secretaría de Desarrollo  Agropecuario, Pesca y Acuacultura</t>
  </si>
  <si>
    <t>Control Zoosanitario</t>
  </si>
  <si>
    <t>Secretaría de Finanzas</t>
  </si>
  <si>
    <t>Fiscales</t>
  </si>
  <si>
    <t>Catastrales</t>
  </si>
  <si>
    <t xml:space="preserve">Constancias y  Permisos </t>
  </si>
  <si>
    <t>Otros Servicios de la Secretaría de Administración</t>
  </si>
  <si>
    <t>Archivísticos</t>
  </si>
  <si>
    <t>Secretaría de la Contraloría y Transparencia Gubernamental</t>
  </si>
  <si>
    <t>Inspección y Vigilancia</t>
  </si>
  <si>
    <t>Constancias de Responsabilidad Administrativa</t>
  </si>
  <si>
    <t>Secretaría de Economía</t>
  </si>
  <si>
    <t>Capacitación y Productividad</t>
  </si>
  <si>
    <t>Feria del mezcal</t>
  </si>
  <si>
    <t>Eventos Lunes del Cerro</t>
  </si>
  <si>
    <t>Secretaría de Medio Ambiente, Energías y Desarrollo Sustentable</t>
  </si>
  <si>
    <t>Ecológicos</t>
  </si>
  <si>
    <t>Consejería Jurídica del Gobierno del Estado</t>
  </si>
  <si>
    <t>Registro Civil</t>
  </si>
  <si>
    <t>Instituto Registral</t>
  </si>
  <si>
    <t>Notarial</t>
  </si>
  <si>
    <t>Publicaciones</t>
  </si>
  <si>
    <t>Servicios Consejería Jurídica</t>
  </si>
  <si>
    <t>Derechos por la Prestación de Servicios Educativos</t>
  </si>
  <si>
    <t>Educación Básica</t>
  </si>
  <si>
    <t>Instituto Estatal de Educación Pública de Oaxaca</t>
  </si>
  <si>
    <t>Educación Media Superior</t>
  </si>
  <si>
    <t>Coordinación General de Educación Media Superior y Superior, Ciencia y Tecnología</t>
  </si>
  <si>
    <t>Instituto de Estudios de Bachillerato del Estado de Oaxaca</t>
  </si>
  <si>
    <t>Sistema de Estudios Tecnológicos</t>
  </si>
  <si>
    <t>Instituto Tecnológico de Teposcolula</t>
  </si>
  <si>
    <t>Universidad Tecnológica de la Sierra Sur</t>
  </si>
  <si>
    <t>Instituto Tecnológico San Miguel el Grande</t>
  </si>
  <si>
    <t>Universidad  Tecnológica de los Valles Centrales de Oaxaca</t>
  </si>
  <si>
    <t>Sistema de Universidades  Estatales de Oaxaca</t>
  </si>
  <si>
    <t>Novauniversitas</t>
  </si>
  <si>
    <t>Universidad de la Costa</t>
  </si>
  <si>
    <t>Universidad de Chalcatongo</t>
  </si>
  <si>
    <t>Otros Derechos</t>
  </si>
  <si>
    <t>Accesorios de los Derechos</t>
  </si>
  <si>
    <t>Derechos  no  Comprendidos  en  la  Ley  de  Ingresos  Vigente,  Causados  en Ejercicios Fiscales Anteriores Pendientes de Liquidación o Pago</t>
  </si>
  <si>
    <t>PRODUCTOS</t>
  </si>
  <si>
    <t>Productos</t>
  </si>
  <si>
    <t>Intereses Ganados de Títulos, Valores y demás Instrumentos Financieros de Recursos Estatales</t>
  </si>
  <si>
    <t>Otros Productos</t>
  </si>
  <si>
    <t>Productos  no  Comprendidos  en  la  Ley  de  Ingresos  Vigente,  Causados  en Ejercicios Fiscales Anteriores Pendientes de Liquidación o Pago</t>
  </si>
  <si>
    <t>APROVECHAMIENTOS</t>
  </si>
  <si>
    <t>Aprovechamientos</t>
  </si>
  <si>
    <t>Multas</t>
  </si>
  <si>
    <t>Indemnizaciones</t>
  </si>
  <si>
    <t>Reintegros</t>
  </si>
  <si>
    <t>Otros Aprovechamientos</t>
  </si>
  <si>
    <t>Aprovechamiento Patrimoniales</t>
  </si>
  <si>
    <t>Accesorios de Aprovechamientos</t>
  </si>
  <si>
    <t>Aprovechamientos no  Comprendidos  en  la  Ley  de  Ingresos  Vigente,  Causados  en Ejercicios Fiscales Anteriores Pendientes de Liquidación o Pago</t>
  </si>
  <si>
    <t>INGRESOS POR VENTA DE BIENES Y PRESTACIÓN DE SERVICIOS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</si>
  <si>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</si>
  <si>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</si>
  <si>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</si>
  <si>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Aportaciones</t>
  </si>
  <si>
    <t>Fondo de Aportaciones para la Nómina Educativa y Gasto Operativo</t>
  </si>
  <si>
    <t xml:space="preserve">Fondo de Aportaciones para los Servicios de Salud </t>
  </si>
  <si>
    <t>Fondo de Aportaciones para la Infraestructura Social</t>
  </si>
  <si>
    <t>Fondo de Aportaciones para la Infraestructura Social  Municipal</t>
  </si>
  <si>
    <t>Fondo de Aportaciones para la Infraestructura Social  Estatal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</si>
  <si>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</si>
  <si>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</si>
  <si>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</si>
  <si>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</si>
  <si>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</si>
  <si>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</si>
  <si>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</si>
  <si>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</si>
  <si>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</si>
  <si>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</t>
  </si>
  <si>
    <t>De los Ingresos por la Enajenación de Terrenos, Construcciones o Terrenos y Construcciones Artículo 127</t>
  </si>
  <si>
    <t>Fondos Distintos de Aportaciones</t>
  </si>
  <si>
    <t>Fondo para Entidades Federativas  y Municipios Productores de Hidrocarburos</t>
  </si>
  <si>
    <t>Fondo para el Desarrollo Regional Sustentable de Estados y Municipios Mineros (Fondo Minero)</t>
  </si>
  <si>
    <t>TRANSFERENCIAS, ASIGNACIONES, SUBSIDIOS Y SUBVENCIONES, Y PENSIONES Y JUBILACIONES</t>
  </si>
  <si>
    <t>Transferencias y Asignaciones</t>
  </si>
  <si>
    <t xml:space="preserve">Subsidios y Subvenciones </t>
  </si>
  <si>
    <t>Pensiones y Jubilaciones</t>
  </si>
  <si>
    <t>OTROS INGRESOS Y BENEFICIOS</t>
  </si>
  <si>
    <t>INGRESOS FINANCIEROS</t>
  </si>
  <si>
    <t>Intereses Ganados de Títulos, Valores y demás Instrumentos Financieros de Recursos Federales</t>
  </si>
  <si>
    <t>OTROS INGRESOS Y BENEFICIOS VARIOS</t>
  </si>
  <si>
    <t>INGRESOS DERIVADOS DE FINANCIAMIENTO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</si>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</sst>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36"/>
      <name val="Arial Narrow"/>
      <family val="2"/>
    </font>
    <font>
      <b/>
      <sz val="3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color theme="3"/>
      <name val="Arial"/>
      <family val="2"/>
    </font>
    <font>
      <b/>
      <i/>
      <sz val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E789B"/>
        <bgColor indexed="64"/>
      </patternFill>
    </fill>
    <fill>
      <patternFill patternType="solid">
        <fgColor rgb="FF78B64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8" fillId="0" borderId="0" applyFont="0" applyFill="0" applyBorder="0" applyAlignment="0" applyProtection="0"/>
  </cellStyleXfs>
  <cellXfs count="153">
    <xf numFmtId="0" fontId="0" fillId="0" borderId="0" xfId="0"/>
    <xf numFmtId="0" fontId="5" fillId="0" borderId="6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4" fillId="0" borderId="0" xfId="4" applyFont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/>
    <xf numFmtId="0" fontId="9" fillId="0" borderId="0" xfId="0" applyFont="1" applyBorder="1"/>
    <xf numFmtId="0" fontId="10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43" fontId="2" fillId="0" borderId="0" xfId="1" applyFont="1" applyBorder="1"/>
    <xf numFmtId="0" fontId="12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43" fontId="14" fillId="0" borderId="0" xfId="1" applyFont="1" applyBorder="1" applyAlignment="1">
      <alignment horizontal="left"/>
    </xf>
    <xf numFmtId="43" fontId="9" fillId="0" borderId="0" xfId="1" applyFont="1" applyBorder="1"/>
    <xf numFmtId="0" fontId="7" fillId="0" borderId="0" xfId="5" applyFont="1" applyFill="1"/>
    <xf numFmtId="43" fontId="15" fillId="2" borderId="1" xfId="1" applyFont="1" applyFill="1" applyBorder="1" applyAlignment="1">
      <alignment horizontal="center" vertical="center" wrapText="1"/>
    </xf>
    <xf numFmtId="0" fontId="7" fillId="0" borderId="0" xfId="5" applyFont="1"/>
    <xf numFmtId="43" fontId="4" fillId="3" borderId="1" xfId="3" applyFont="1" applyFill="1" applyBorder="1" applyAlignment="1">
      <alignment horizontal="center" vertical="center"/>
    </xf>
    <xf numFmtId="43" fontId="16" fillId="4" borderId="1" xfId="5" applyNumberFormat="1" applyFont="1" applyFill="1" applyBorder="1" applyAlignment="1">
      <alignment vertical="center"/>
    </xf>
    <xf numFmtId="0" fontId="7" fillId="0" borderId="0" xfId="5" applyFont="1" applyAlignment="1">
      <alignment vertical="center"/>
    </xf>
    <xf numFmtId="0" fontId="0" fillId="0" borderId="0" xfId="0" applyAlignment="1">
      <alignment vertical="center"/>
    </xf>
    <xf numFmtId="43" fontId="2" fillId="5" borderId="2" xfId="1" applyFont="1" applyFill="1" applyBorder="1" applyAlignment="1">
      <alignment horizontal="justify" vertical="center"/>
    </xf>
    <xf numFmtId="43" fontId="16" fillId="5" borderId="1" xfId="5" applyNumberFormat="1" applyFont="1" applyFill="1" applyBorder="1" applyAlignment="1">
      <alignment horizontal="left" indent="1"/>
    </xf>
    <xf numFmtId="0" fontId="2" fillId="0" borderId="4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justify" vertical="center"/>
    </xf>
    <xf numFmtId="43" fontId="16" fillId="0" borderId="1" xfId="5" applyNumberFormat="1" applyFont="1" applyFill="1" applyBorder="1" applyAlignment="1">
      <alignment horizontal="left" indent="2"/>
    </xf>
    <xf numFmtId="43" fontId="7" fillId="0" borderId="1" xfId="5" applyNumberFormat="1" applyFont="1" applyFill="1" applyBorder="1"/>
    <xf numFmtId="43" fontId="7" fillId="0" borderId="1" xfId="1" applyFont="1" applyFill="1" applyBorder="1"/>
    <xf numFmtId="164" fontId="7" fillId="0" borderId="1" xfId="1" applyNumberFormat="1" applyFont="1" applyFill="1" applyBorder="1"/>
    <xf numFmtId="0" fontId="7" fillId="0" borderId="0" xfId="5" applyFont="1" applyFill="1" applyAlignment="1">
      <alignment vertical="center"/>
    </xf>
    <xf numFmtId="43" fontId="7" fillId="0" borderId="1" xfId="5" applyNumberFormat="1" applyFont="1" applyFill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43" fontId="16" fillId="0" borderId="1" xfId="5" applyNumberFormat="1" applyFont="1" applyFill="1" applyBorder="1" applyAlignment="1">
      <alignment horizontal="left" vertical="center"/>
    </xf>
    <xf numFmtId="164" fontId="16" fillId="0" borderId="1" xfId="5" applyNumberFormat="1" applyFont="1" applyFill="1" applyBorder="1" applyAlignment="1">
      <alignment horizontal="right" vertical="center"/>
    </xf>
    <xf numFmtId="43" fontId="16" fillId="0" borderId="1" xfId="1" applyFont="1" applyFill="1" applyBorder="1" applyAlignment="1">
      <alignment vertical="center"/>
    </xf>
    <xf numFmtId="43" fontId="16" fillId="0" borderId="1" xfId="5" applyNumberFormat="1" applyFont="1" applyFill="1" applyBorder="1"/>
    <xf numFmtId="164" fontId="16" fillId="0" borderId="1" xfId="1" applyNumberFormat="1" applyFont="1" applyFill="1" applyBorder="1"/>
    <xf numFmtId="2" fontId="7" fillId="5" borderId="1" xfId="5" applyNumberFormat="1" applyFont="1" applyFill="1" applyBorder="1"/>
    <xf numFmtId="43" fontId="2" fillId="0" borderId="4" xfId="1" applyFont="1" applyFill="1" applyBorder="1" applyAlignment="1">
      <alignment horizontal="justify" vertical="center"/>
    </xf>
    <xf numFmtId="43" fontId="2" fillId="0" borderId="6" xfId="1" applyFont="1" applyFill="1" applyBorder="1" applyAlignment="1">
      <alignment horizontal="justify" vertical="center"/>
    </xf>
    <xf numFmtId="2" fontId="7" fillId="0" borderId="1" xfId="5" applyNumberFormat="1" applyFont="1" applyFill="1" applyBorder="1"/>
    <xf numFmtId="2" fontId="7" fillId="0" borderId="0" xfId="5" applyNumberFormat="1" applyFont="1"/>
    <xf numFmtId="0" fontId="2" fillId="5" borderId="2" xfId="0" applyFont="1" applyFill="1" applyBorder="1" applyAlignment="1">
      <alignment horizontal="justify" vertical="center"/>
    </xf>
    <xf numFmtId="0" fontId="7" fillId="0" borderId="0" xfId="5" applyFont="1" applyBorder="1"/>
    <xf numFmtId="43" fontId="7" fillId="0" borderId="0" xfId="5" applyNumberFormat="1" applyFont="1" applyBorder="1"/>
    <xf numFmtId="43" fontId="16" fillId="5" borderId="1" xfId="5" applyNumberFormat="1" applyFont="1" applyFill="1" applyBorder="1" applyAlignment="1">
      <alignment horizontal="left" vertical="center"/>
    </xf>
    <xf numFmtId="43" fontId="16" fillId="0" borderId="1" xfId="5" applyNumberFormat="1" applyFont="1" applyFill="1" applyBorder="1" applyAlignment="1">
      <alignment horizontal="left" indent="3"/>
    </xf>
    <xf numFmtId="0" fontId="0" fillId="0" borderId="0" xfId="0" applyFill="1"/>
    <xf numFmtId="0" fontId="2" fillId="0" borderId="6" xfId="0" applyFont="1" applyFill="1" applyBorder="1"/>
    <xf numFmtId="0" fontId="4" fillId="0" borderId="6" xfId="0" applyFont="1" applyFill="1" applyBorder="1" applyAlignment="1">
      <alignment horizontal="justify" vertical="center" wrapText="1"/>
    </xf>
    <xf numFmtId="0" fontId="2" fillId="0" borderId="4" xfId="0" applyFont="1" applyFill="1" applyBorder="1"/>
    <xf numFmtId="0" fontId="5" fillId="0" borderId="6" xfId="0" applyFont="1" applyFill="1" applyBorder="1"/>
    <xf numFmtId="43" fontId="2" fillId="0" borderId="6" xfId="1" applyFont="1" applyFill="1" applyBorder="1"/>
    <xf numFmtId="43" fontId="7" fillId="0" borderId="1" xfId="5" applyNumberFormat="1" applyFont="1" applyFill="1" applyBorder="1" applyAlignment="1">
      <alignment horizontal="left" indent="3"/>
    </xf>
    <xf numFmtId="43" fontId="5" fillId="0" borderId="6" xfId="1" applyFont="1" applyFill="1" applyBorder="1"/>
    <xf numFmtId="43" fontId="5" fillId="0" borderId="5" xfId="1" applyFont="1" applyFill="1" applyBorder="1" applyAlignment="1">
      <alignment wrapText="1"/>
    </xf>
    <xf numFmtId="43" fontId="5" fillId="0" borderId="5" xfId="1" applyFont="1" applyFill="1" applyBorder="1"/>
    <xf numFmtId="0" fontId="5" fillId="0" borderId="6" xfId="0" applyFont="1" applyFill="1" applyBorder="1" applyAlignment="1">
      <alignment horizontal="justify" vertical="center"/>
    </xf>
    <xf numFmtId="0" fontId="5" fillId="0" borderId="6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43" fontId="18" fillId="0" borderId="6" xfId="1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justify" vertical="center"/>
    </xf>
    <xf numFmtId="164" fontId="7" fillId="0" borderId="1" xfId="1" applyNumberFormat="1" applyFont="1" applyFill="1" applyBorder="1" applyAlignment="1">
      <alignment horizontal="right"/>
    </xf>
    <xf numFmtId="164" fontId="16" fillId="0" borderId="1" xfId="5" applyNumberFormat="1" applyFont="1" applyFill="1" applyBorder="1" applyAlignment="1"/>
    <xf numFmtId="0" fontId="19" fillId="0" borderId="6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43" fontId="7" fillId="0" borderId="0" xfId="3" applyFont="1" applyBorder="1" applyAlignment="1">
      <alignment horizontal="left" indent="1"/>
    </xf>
    <xf numFmtId="0" fontId="7" fillId="0" borderId="0" xfId="5" applyFont="1" applyFill="1" applyBorder="1" applyAlignment="1">
      <alignment vertical="center"/>
    </xf>
    <xf numFmtId="43" fontId="2" fillId="0" borderId="6" xfId="1" applyFont="1" applyFill="1" applyBorder="1" applyAlignment="1">
      <alignment vertical="center"/>
    </xf>
    <xf numFmtId="43" fontId="3" fillId="0" borderId="6" xfId="1" applyFont="1" applyFill="1" applyBorder="1" applyAlignment="1">
      <alignment horizontal="left" vertical="center"/>
    </xf>
    <xf numFmtId="164" fontId="16" fillId="0" borderId="1" xfId="1" applyNumberFormat="1" applyFont="1" applyFill="1" applyBorder="1" applyAlignment="1">
      <alignment horizontal="right"/>
    </xf>
    <xf numFmtId="0" fontId="7" fillId="0" borderId="0" xfId="5" applyFont="1" applyFill="1" applyBorder="1"/>
    <xf numFmtId="164" fontId="7" fillId="0" borderId="1" xfId="5" applyNumberFormat="1" applyFont="1" applyFill="1" applyBorder="1"/>
    <xf numFmtId="0" fontId="2" fillId="0" borderId="2" xfId="0" applyFont="1" applyFill="1" applyBorder="1" applyAlignment="1">
      <alignment horizontal="justify" vertical="center"/>
    </xf>
    <xf numFmtId="2" fontId="16" fillId="0" borderId="1" xfId="5" applyNumberFormat="1" applyFont="1" applyFill="1" applyBorder="1" applyAlignment="1">
      <alignment horizontal="right" vertical="center"/>
    </xf>
    <xf numFmtId="2" fontId="7" fillId="0" borderId="1" xfId="5" applyNumberFormat="1" applyFont="1" applyFill="1" applyBorder="1" applyAlignment="1">
      <alignment horizontal="right"/>
    </xf>
    <xf numFmtId="2" fontId="7" fillId="0" borderId="1" xfId="5" applyNumberFormat="1" applyFont="1" applyBorder="1" applyAlignment="1">
      <alignment horizontal="right"/>
    </xf>
    <xf numFmtId="43" fontId="16" fillId="5" borderId="1" xfId="5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justify" vertical="center"/>
    </xf>
    <xf numFmtId="43" fontId="16" fillId="5" borderId="1" xfId="3" applyFont="1" applyFill="1" applyBorder="1" applyAlignment="1">
      <alignment horizontal="justify" vertical="center"/>
    </xf>
    <xf numFmtId="0" fontId="2" fillId="5" borderId="4" xfId="0" applyFont="1" applyFill="1" applyBorder="1" applyAlignment="1">
      <alignment horizontal="justify" vertical="center"/>
    </xf>
    <xf numFmtId="0" fontId="2" fillId="5" borderId="6" xfId="0" applyFont="1" applyFill="1" applyBorder="1" applyAlignment="1">
      <alignment horizontal="justify" vertical="center"/>
    </xf>
    <xf numFmtId="43" fontId="16" fillId="5" borderId="1" xfId="5" applyNumberFormat="1" applyFont="1" applyFill="1" applyBorder="1" applyAlignment="1">
      <alignment horizontal="left" vertical="center" wrapText="1"/>
    </xf>
    <xf numFmtId="43" fontId="7" fillId="0" borderId="1" xfId="3" applyFont="1" applyFill="1" applyBorder="1" applyAlignment="1">
      <alignment horizontal="justify"/>
    </xf>
    <xf numFmtId="164" fontId="7" fillId="0" borderId="1" xfId="3" applyNumberFormat="1" applyFont="1" applyFill="1" applyBorder="1" applyAlignment="1">
      <alignment horizontal="right"/>
    </xf>
    <xf numFmtId="0" fontId="20" fillId="0" borderId="0" xfId="5" applyFont="1" applyFill="1"/>
    <xf numFmtId="0" fontId="5" fillId="5" borderId="4" xfId="0" applyFont="1" applyFill="1" applyBorder="1" applyAlignment="1">
      <alignment horizontal="justify" vertical="center"/>
    </xf>
    <xf numFmtId="0" fontId="5" fillId="5" borderId="6" xfId="0" applyFont="1" applyFill="1" applyBorder="1" applyAlignment="1">
      <alignment horizontal="justify" vertical="center"/>
    </xf>
    <xf numFmtId="43" fontId="16" fillId="5" borderId="1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justify" vertical="center"/>
    </xf>
    <xf numFmtId="43" fontId="16" fillId="0" borderId="1" xfId="5" applyNumberFormat="1" applyFont="1" applyFill="1" applyBorder="1" applyAlignment="1">
      <alignment horizontal="left" wrapText="1" indent="2"/>
    </xf>
    <xf numFmtId="2" fontId="16" fillId="4" borderId="1" xfId="1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2" fontId="16" fillId="0" borderId="1" xfId="1" applyNumberFormat="1" applyFont="1" applyFill="1" applyBorder="1" applyAlignment="1">
      <alignment horizontal="right"/>
    </xf>
    <xf numFmtId="2" fontId="7" fillId="0" borderId="0" xfId="5" applyNumberFormat="1" applyFont="1" applyFill="1" applyAlignment="1">
      <alignment horizontal="right"/>
    </xf>
    <xf numFmtId="0" fontId="4" fillId="4" borderId="2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2" fontId="16" fillId="4" borderId="1" xfId="5" applyNumberFormat="1" applyFont="1" applyFill="1" applyBorder="1" applyAlignment="1">
      <alignment horizontal="right"/>
    </xf>
    <xf numFmtId="0" fontId="5" fillId="0" borderId="4" xfId="5" applyFont="1" applyFill="1" applyBorder="1"/>
    <xf numFmtId="0" fontId="5" fillId="0" borderId="6" xfId="5" applyFont="1" applyFill="1" applyBorder="1"/>
    <xf numFmtId="0" fontId="5" fillId="0" borderId="5" xfId="5" applyFont="1" applyFill="1" applyBorder="1"/>
    <xf numFmtId="0" fontId="5" fillId="0" borderId="6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justify" vertical="center" wrapText="1"/>
    </xf>
    <xf numFmtId="0" fontId="4" fillId="5" borderId="5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justify" vertical="center"/>
    </xf>
    <xf numFmtId="0" fontId="4" fillId="5" borderId="2" xfId="0" applyFont="1" applyFill="1" applyBorder="1" applyAlignment="1">
      <alignment horizontal="justify" vertical="center"/>
    </xf>
    <xf numFmtId="0" fontId="4" fillId="5" borderId="7" xfId="0" applyFont="1" applyFill="1" applyBorder="1" applyAlignment="1">
      <alignment horizontal="justify" vertical="center"/>
    </xf>
    <xf numFmtId="0" fontId="4" fillId="5" borderId="3" xfId="0" applyFont="1" applyFill="1" applyBorder="1" applyAlignment="1">
      <alignment horizontal="justify" vertical="center"/>
    </xf>
    <xf numFmtId="0" fontId="4" fillId="5" borderId="7" xfId="0" applyFont="1" applyFill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justify" vertical="center"/>
    </xf>
    <xf numFmtId="0" fontId="4" fillId="4" borderId="7" xfId="0" applyFont="1" applyFill="1" applyBorder="1" applyAlignment="1">
      <alignment horizontal="justify" vertical="center"/>
    </xf>
    <xf numFmtId="0" fontId="4" fillId="4" borderId="3" xfId="0" applyFont="1" applyFill="1" applyBorder="1" applyAlignment="1">
      <alignment horizontal="justify" vertical="center"/>
    </xf>
    <xf numFmtId="43" fontId="3" fillId="0" borderId="6" xfId="1" applyFont="1" applyFill="1" applyBorder="1" applyAlignment="1">
      <alignment horizontal="left" vertical="center"/>
    </xf>
    <xf numFmtId="43" fontId="3" fillId="0" borderId="5" xfId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justify" vertical="center"/>
    </xf>
    <xf numFmtId="0" fontId="4" fillId="0" borderId="5" xfId="0" applyFont="1" applyFill="1" applyBorder="1" applyAlignment="1">
      <alignment horizontal="justify" vertical="center"/>
    </xf>
    <xf numFmtId="43" fontId="5" fillId="0" borderId="6" xfId="1" applyFont="1" applyFill="1" applyBorder="1" applyAlignment="1">
      <alignment horizontal="justify" wrapText="1"/>
    </xf>
    <xf numFmtId="43" fontId="5" fillId="0" borderId="5" xfId="1" applyFont="1" applyFill="1" applyBorder="1" applyAlignment="1">
      <alignment horizontal="justify" wrapText="1"/>
    </xf>
    <xf numFmtId="0" fontId="4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2" fillId="0" borderId="0" xfId="4" applyFont="1" applyAlignment="1">
      <alignment horizontal="left" vertical="center" wrapText="1"/>
    </xf>
    <xf numFmtId="43" fontId="15" fillId="2" borderId="2" xfId="1" applyFont="1" applyFill="1" applyBorder="1" applyAlignment="1">
      <alignment horizontal="center" vertical="center" wrapText="1"/>
    </xf>
    <xf numFmtId="43" fontId="15" fillId="2" borderId="7" xfId="1" applyFont="1" applyFill="1" applyBorder="1" applyAlignment="1">
      <alignment horizontal="center" vertical="center" wrapText="1"/>
    </xf>
    <xf numFmtId="43" fontId="15" fillId="2" borderId="3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</cellXfs>
  <cellStyles count="7">
    <cellStyle name="Millares" xfId="1" builtinId="3"/>
    <cellStyle name="Millares 2 3" xfId="3"/>
    <cellStyle name="Millares 4 2" xfId="6"/>
    <cellStyle name="Normal" xfId="0" builtinId="0"/>
    <cellStyle name="Normal 2 2" xfId="4"/>
    <cellStyle name="Normal 3" xfId="2"/>
    <cellStyle name="Normal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714376</xdr:colOff>
      <xdr:row>0</xdr:row>
      <xdr:rowOff>63500</xdr:rowOff>
    </xdr:from>
    <xdr:to>
      <xdr:col>19</xdr:col>
      <xdr:colOff>1227668</xdr:colOff>
      <xdr:row>5</xdr:row>
      <xdr:rowOff>47625</xdr:rowOff>
    </xdr:to>
    <xdr:grpSp>
      <xdr:nvGrpSpPr>
        <xdr:cNvPr id="2" name="Grupo 1"/>
        <xdr:cNvGrpSpPr/>
      </xdr:nvGrpSpPr>
      <xdr:grpSpPr>
        <a:xfrm>
          <a:off x="17585532" y="63500"/>
          <a:ext cx="4513792" cy="1412875"/>
          <a:chOff x="0" y="0"/>
          <a:chExt cx="3779520" cy="1130300"/>
        </a:xfrm>
      </xdr:grpSpPr>
      <xdr:pic>
        <xdr:nvPicPr>
          <xdr:cNvPr id="3" name="Imagen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14300"/>
            <a:ext cx="2599690" cy="796290"/>
          </a:xfrm>
          <a:prstGeom prst="rect">
            <a:avLst/>
          </a:prstGeom>
        </xdr:spPr>
      </xdr:pic>
      <xdr:pic>
        <xdr:nvPicPr>
          <xdr:cNvPr id="4" name="Imagen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81225" y="0"/>
            <a:ext cx="1598295" cy="11303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E3A52"/>
  </sheetPr>
  <dimension ref="A1:IC219"/>
  <sheetViews>
    <sheetView tabSelected="1" topLeftCell="A3" zoomScale="80" zoomScaleNormal="80" workbookViewId="0">
      <pane xSplit="8" ySplit="7" topLeftCell="I10" activePane="bottomRight" state="frozen"/>
      <selection activeCell="A3" sqref="A3"/>
      <selection pane="topRight" activeCell="I3" sqref="I3"/>
      <selection pane="bottomLeft" activeCell="A10" sqref="A10"/>
      <selection pane="bottomRight" activeCell="M13" sqref="M13"/>
    </sheetView>
  </sheetViews>
  <sheetFormatPr baseColWidth="10" defaultColWidth="10.7109375" defaultRowHeight="15" x14ac:dyDescent="0.25"/>
  <cols>
    <col min="1" max="1" width="1.140625" style="18" customWidth="1"/>
    <col min="2" max="2" width="2.140625" style="18" customWidth="1"/>
    <col min="3" max="3" width="2.42578125" style="18" customWidth="1"/>
    <col min="4" max="4" width="2.28515625" style="18" customWidth="1"/>
    <col min="5" max="5" width="2.42578125" style="18" customWidth="1"/>
    <col min="6" max="6" width="55.28515625" style="18" customWidth="1"/>
    <col min="7" max="7" width="1.5703125" style="18" customWidth="1"/>
    <col min="8" max="8" width="22" style="18" customWidth="1"/>
    <col min="9" max="9" width="21.28515625" style="18" bestFit="1" customWidth="1"/>
    <col min="10" max="10" width="20.7109375" style="18" bestFit="1" customWidth="1"/>
    <col min="11" max="11" width="21.28515625" style="18" bestFit="1" customWidth="1"/>
    <col min="12" max="12" width="20" style="18" bestFit="1" customWidth="1"/>
    <col min="13" max="13" width="20.7109375" style="18" bestFit="1" customWidth="1"/>
    <col min="14" max="15" width="20" style="18" bestFit="1" customWidth="1"/>
    <col min="16" max="16" width="19.5703125" style="18" customWidth="1"/>
    <col min="17" max="20" width="20" style="18" bestFit="1" customWidth="1"/>
    <col min="21" max="165" width="10.7109375" style="18"/>
    <col min="166" max="166" width="62" style="18" customWidth="1"/>
    <col min="167" max="167" width="24.42578125" style="18" customWidth="1"/>
    <col min="168" max="168" width="23.5703125" style="18" bestFit="1" customWidth="1"/>
    <col min="169" max="169" width="23.5703125" style="18" customWidth="1"/>
    <col min="170" max="170" width="0.5703125" style="18" customWidth="1"/>
    <col min="171" max="171" width="23.5703125" style="18" customWidth="1"/>
    <col min="172" max="175" width="0" style="18" hidden="1" customWidth="1"/>
    <col min="176" max="176" width="1.5703125" style="18" customWidth="1"/>
    <col min="177" max="178" width="0" style="18" hidden="1" customWidth="1"/>
    <col min="179" max="179" width="21.5703125" style="18" bestFit="1" customWidth="1"/>
    <col min="180" max="180" width="16.5703125" style="18" customWidth="1"/>
    <col min="181" max="237" width="10.7109375" style="18"/>
  </cols>
  <sheetData>
    <row r="1" spans="1:237" s="5" customFormat="1" ht="15" customHeight="1" x14ac:dyDescent="0.2">
      <c r="A1" s="3"/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S1" s="6"/>
    </row>
    <row r="2" spans="1:237" s="5" customFormat="1" ht="15" customHeight="1" x14ac:dyDescent="0.2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S2" s="6"/>
    </row>
    <row r="3" spans="1:237" s="5" customFormat="1" ht="43.5" customHeight="1" x14ac:dyDescent="0.2">
      <c r="A3" s="7" t="s">
        <v>30</v>
      </c>
      <c r="B3" s="8"/>
      <c r="C3" s="9"/>
      <c r="D3" s="9"/>
      <c r="E3" s="9"/>
      <c r="F3" s="9"/>
      <c r="G3" s="10"/>
      <c r="H3" s="11"/>
      <c r="I3" s="11"/>
      <c r="J3" s="11"/>
      <c r="K3" s="11"/>
      <c r="L3" s="11"/>
      <c r="M3" s="11"/>
      <c r="N3" s="11"/>
      <c r="O3" s="11"/>
      <c r="P3" s="11"/>
      <c r="Q3" s="11"/>
      <c r="S3" s="6"/>
    </row>
    <row r="4" spans="1:237" s="5" customFormat="1" ht="15.75" customHeight="1" x14ac:dyDescent="0.2">
      <c r="A4" s="10"/>
      <c r="B4" s="10"/>
      <c r="C4" s="10"/>
      <c r="D4" s="10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S4" s="6"/>
    </row>
    <row r="5" spans="1:237" s="5" customFormat="1" ht="23.25" customHeight="1" x14ac:dyDescent="0.2">
      <c r="A5" s="10"/>
      <c r="B5" s="10"/>
      <c r="C5" s="10"/>
      <c r="D5" s="10"/>
      <c r="E5" s="10"/>
      <c r="F5" s="10"/>
      <c r="G5" s="10"/>
      <c r="H5" s="11"/>
      <c r="I5" s="11"/>
      <c r="J5" s="11"/>
      <c r="K5" s="11"/>
      <c r="L5" s="11"/>
      <c r="M5" s="11"/>
      <c r="N5" s="11"/>
      <c r="O5" s="11"/>
      <c r="P5" s="11"/>
      <c r="Q5" s="11"/>
      <c r="S5" s="6"/>
    </row>
    <row r="6" spans="1:237" s="5" customFormat="1" ht="26.25" x14ac:dyDescent="0.2">
      <c r="A6" s="3"/>
      <c r="B6" s="12" t="s">
        <v>10</v>
      </c>
      <c r="C6" s="13"/>
      <c r="D6" s="13"/>
      <c r="E6" s="13"/>
      <c r="F6" s="13"/>
      <c r="G6" s="13"/>
      <c r="H6" s="11"/>
      <c r="I6" s="11"/>
      <c r="J6" s="11"/>
      <c r="K6" s="11"/>
      <c r="L6" s="11"/>
      <c r="M6" s="11"/>
      <c r="N6" s="11"/>
      <c r="O6" s="11"/>
      <c r="P6" s="11"/>
      <c r="Q6" s="11"/>
      <c r="S6" s="6"/>
    </row>
    <row r="7" spans="1:237" s="5" customFormat="1" ht="24.75" customHeight="1" x14ac:dyDescent="0.2">
      <c r="A7" s="3"/>
      <c r="B7" s="144" t="s">
        <v>31</v>
      </c>
      <c r="C7" s="144"/>
      <c r="D7" s="144"/>
      <c r="E7" s="144"/>
      <c r="F7" s="144"/>
      <c r="G7" s="144"/>
      <c r="H7" s="11"/>
      <c r="I7" s="11"/>
      <c r="J7" s="11"/>
      <c r="K7" s="11"/>
      <c r="L7" s="11"/>
      <c r="M7" s="11"/>
      <c r="N7" s="11"/>
      <c r="O7" s="11"/>
      <c r="P7" s="11"/>
      <c r="Q7" s="11"/>
      <c r="S7" s="6"/>
    </row>
    <row r="8" spans="1:237" s="11" customFormat="1" ht="21" customHeight="1" x14ac:dyDescent="0.25">
      <c r="B8" s="14" t="s">
        <v>32</v>
      </c>
      <c r="S8" s="15"/>
    </row>
    <row r="9" spans="1:237" ht="26.25" customHeight="1" x14ac:dyDescent="0.25">
      <c r="A9" s="145" t="s">
        <v>33</v>
      </c>
      <c r="B9" s="146"/>
      <c r="C9" s="146"/>
      <c r="D9" s="146"/>
      <c r="E9" s="146"/>
      <c r="F9" s="147"/>
      <c r="G9" s="16"/>
      <c r="H9" s="17" t="s">
        <v>34</v>
      </c>
      <c r="I9" s="17" t="s">
        <v>35</v>
      </c>
      <c r="J9" s="17" t="s">
        <v>36</v>
      </c>
      <c r="K9" s="17" t="s">
        <v>37</v>
      </c>
      <c r="L9" s="17" t="s">
        <v>38</v>
      </c>
      <c r="M9" s="17" t="s">
        <v>39</v>
      </c>
      <c r="N9" s="17" t="s">
        <v>40</v>
      </c>
      <c r="O9" s="17" t="s">
        <v>41</v>
      </c>
      <c r="P9" s="17" t="s">
        <v>42</v>
      </c>
      <c r="Q9" s="17" t="s">
        <v>43</v>
      </c>
      <c r="R9" s="17" t="s">
        <v>44</v>
      </c>
      <c r="S9" s="17" t="s">
        <v>45</v>
      </c>
      <c r="T9" s="17" t="s">
        <v>46</v>
      </c>
    </row>
    <row r="10" spans="1:237" x14ac:dyDescent="0.25">
      <c r="G10" s="16"/>
    </row>
    <row r="11" spans="1:237" ht="27" customHeight="1" x14ac:dyDescent="0.25">
      <c r="A11" s="148" t="s">
        <v>9</v>
      </c>
      <c r="B11" s="148"/>
      <c r="C11" s="148"/>
      <c r="D11" s="148"/>
      <c r="E11" s="148"/>
      <c r="F11" s="148"/>
      <c r="G11" s="16"/>
      <c r="H11" s="19">
        <f>H217+H212+H163+H13</f>
        <v>75193983989</v>
      </c>
      <c r="I11" s="19">
        <f t="shared" ref="I11:T11" si="0">I217+I212+I163+I13</f>
        <v>5181626911</v>
      </c>
      <c r="J11" s="19">
        <f t="shared" si="0"/>
        <v>7387040894</v>
      </c>
      <c r="K11" s="19">
        <f t="shared" si="0"/>
        <v>6221770533</v>
      </c>
      <c r="L11" s="19">
        <f t="shared" si="0"/>
        <v>5711907872</v>
      </c>
      <c r="M11" s="19">
        <f t="shared" si="0"/>
        <v>6755379670</v>
      </c>
      <c r="N11" s="19">
        <f t="shared" si="0"/>
        <v>6949201434</v>
      </c>
      <c r="O11" s="19">
        <f t="shared" si="0"/>
        <v>6265281638</v>
      </c>
      <c r="P11" s="19">
        <f t="shared" si="0"/>
        <v>6249627848</v>
      </c>
      <c r="Q11" s="19">
        <f t="shared" si="0"/>
        <v>5242920684</v>
      </c>
      <c r="R11" s="19">
        <f t="shared" si="0"/>
        <v>5517014097</v>
      </c>
      <c r="S11" s="19">
        <f t="shared" si="0"/>
        <v>4595070306</v>
      </c>
      <c r="T11" s="19">
        <f t="shared" si="0"/>
        <v>9117142102</v>
      </c>
    </row>
    <row r="12" spans="1:237" x14ac:dyDescent="0.25">
      <c r="G12" s="16"/>
    </row>
    <row r="13" spans="1:237" s="22" customFormat="1" ht="29.25" customHeight="1" x14ac:dyDescent="0.2">
      <c r="A13" s="127" t="s">
        <v>47</v>
      </c>
      <c r="B13" s="128"/>
      <c r="C13" s="128"/>
      <c r="D13" s="128"/>
      <c r="E13" s="128"/>
      <c r="F13" s="129"/>
      <c r="G13" s="16"/>
      <c r="H13" s="20">
        <f>H15+H36+H39+H43+H143+H149</f>
        <v>3092738249</v>
      </c>
      <c r="I13" s="20">
        <f t="shared" ref="I13:T13" si="1">I15+I36+I39+I43+I143+I149</f>
        <v>444567176</v>
      </c>
      <c r="J13" s="20">
        <f t="shared" si="1"/>
        <v>196424293</v>
      </c>
      <c r="K13" s="20">
        <f t="shared" si="1"/>
        <v>338263609</v>
      </c>
      <c r="L13" s="20">
        <f t="shared" si="1"/>
        <v>130554406</v>
      </c>
      <c r="M13" s="20">
        <f t="shared" si="1"/>
        <v>309333212</v>
      </c>
      <c r="N13" s="20">
        <f t="shared" si="1"/>
        <v>160468048</v>
      </c>
      <c r="O13" s="20">
        <f t="shared" si="1"/>
        <v>354572731</v>
      </c>
      <c r="P13" s="20">
        <f t="shared" si="1"/>
        <v>255836364</v>
      </c>
      <c r="Q13" s="20">
        <f t="shared" si="1"/>
        <v>308987982</v>
      </c>
      <c r="R13" s="20">
        <f t="shared" si="1"/>
        <v>161699399</v>
      </c>
      <c r="S13" s="20">
        <f t="shared" si="1"/>
        <v>275535703</v>
      </c>
      <c r="T13" s="20">
        <f t="shared" si="1"/>
        <v>156495326</v>
      </c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</row>
    <row r="14" spans="1:237" x14ac:dyDescent="0.25">
      <c r="G14" s="16"/>
    </row>
    <row r="15" spans="1:237" ht="21.75" customHeight="1" x14ac:dyDescent="0.25">
      <c r="A15" s="23"/>
      <c r="B15" s="121" t="s">
        <v>48</v>
      </c>
      <c r="C15" s="121"/>
      <c r="D15" s="121"/>
      <c r="E15" s="121"/>
      <c r="F15" s="122"/>
      <c r="H15" s="24">
        <f>H16+H21+H23+H26+H28+H30+H31+H33</f>
        <v>1353843386</v>
      </c>
      <c r="I15" s="24">
        <f t="shared" ref="I15:T15" si="2">I16+I21+I23+I26+I28+I30+I31+I33</f>
        <v>217548704</v>
      </c>
      <c r="J15" s="24">
        <f t="shared" si="2"/>
        <v>25950785</v>
      </c>
      <c r="K15" s="24">
        <f t="shared" si="2"/>
        <v>182527617</v>
      </c>
      <c r="L15" s="24">
        <f t="shared" si="2"/>
        <v>21608709</v>
      </c>
      <c r="M15" s="24">
        <f t="shared" si="2"/>
        <v>187476670</v>
      </c>
      <c r="N15" s="24">
        <f t="shared" si="2"/>
        <v>44523097</v>
      </c>
      <c r="O15" s="24">
        <f t="shared" si="2"/>
        <v>174297301</v>
      </c>
      <c r="P15" s="24">
        <f t="shared" si="2"/>
        <v>60467970</v>
      </c>
      <c r="Q15" s="24">
        <f t="shared" si="2"/>
        <v>163987677</v>
      </c>
      <c r="R15" s="24">
        <f t="shared" si="2"/>
        <v>49009255</v>
      </c>
      <c r="S15" s="24">
        <f t="shared" si="2"/>
        <v>179618231</v>
      </c>
      <c r="T15" s="24">
        <f t="shared" si="2"/>
        <v>46827370</v>
      </c>
    </row>
    <row r="16" spans="1:237" ht="27" customHeight="1" x14ac:dyDescent="0.25">
      <c r="A16" s="25"/>
      <c r="B16" s="26"/>
      <c r="C16" s="123" t="s">
        <v>49</v>
      </c>
      <c r="D16" s="123"/>
      <c r="E16" s="123"/>
      <c r="F16" s="124"/>
      <c r="G16" s="16"/>
      <c r="H16" s="27">
        <f>SUM(H17:H20)</f>
        <v>38818744</v>
      </c>
      <c r="I16" s="27">
        <f t="shared" ref="I16:T16" si="3">SUM(I17:I20)</f>
        <v>7047651</v>
      </c>
      <c r="J16" s="27">
        <f t="shared" si="3"/>
        <v>643506</v>
      </c>
      <c r="K16" s="27">
        <f t="shared" si="3"/>
        <v>5235307</v>
      </c>
      <c r="L16" s="27">
        <f t="shared" si="3"/>
        <v>734107</v>
      </c>
      <c r="M16" s="27">
        <f t="shared" si="3"/>
        <v>5613906</v>
      </c>
      <c r="N16" s="27">
        <f t="shared" si="3"/>
        <v>439600</v>
      </c>
      <c r="O16" s="27">
        <f t="shared" si="3"/>
        <v>5730941</v>
      </c>
      <c r="P16" s="27">
        <f t="shared" si="3"/>
        <v>427297</v>
      </c>
      <c r="Q16" s="27">
        <f t="shared" si="3"/>
        <v>5697111</v>
      </c>
      <c r="R16" s="27">
        <f t="shared" si="3"/>
        <v>593740</v>
      </c>
      <c r="S16" s="27">
        <f t="shared" si="3"/>
        <v>6168432</v>
      </c>
      <c r="T16" s="27">
        <f t="shared" si="3"/>
        <v>487146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</row>
    <row r="17" spans="1:237" ht="18.75" customHeight="1" x14ac:dyDescent="0.25">
      <c r="A17" s="25"/>
      <c r="B17" s="26"/>
      <c r="C17" s="26"/>
      <c r="D17" s="106" t="s">
        <v>50</v>
      </c>
      <c r="E17" s="106"/>
      <c r="F17" s="107"/>
      <c r="G17" s="16"/>
      <c r="H17" s="28">
        <f>SUM(I17:T17)</f>
        <v>1200000</v>
      </c>
      <c r="I17" s="29">
        <v>187213</v>
      </c>
      <c r="J17" s="29">
        <v>105182</v>
      </c>
      <c r="K17" s="29">
        <v>126050</v>
      </c>
      <c r="L17" s="29">
        <v>96041</v>
      </c>
      <c r="M17" s="29">
        <v>77160</v>
      </c>
      <c r="N17" s="29">
        <v>85631</v>
      </c>
      <c r="O17" s="29">
        <v>66289</v>
      </c>
      <c r="P17" s="29">
        <v>63338</v>
      </c>
      <c r="Q17" s="29">
        <v>97764</v>
      </c>
      <c r="R17" s="29">
        <v>81217</v>
      </c>
      <c r="S17" s="29">
        <v>111495</v>
      </c>
      <c r="T17" s="29">
        <v>102620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</row>
    <row r="18" spans="1:237" ht="21" customHeight="1" x14ac:dyDescent="0.25">
      <c r="A18" s="25"/>
      <c r="B18" s="26"/>
      <c r="C18" s="26"/>
      <c r="D18" s="106" t="s">
        <v>51</v>
      </c>
      <c r="E18" s="106"/>
      <c r="F18" s="107"/>
      <c r="G18" s="16"/>
      <c r="H18" s="28">
        <f t="shared" ref="H18:H20" si="4">SUM(I18:T18)</f>
        <v>1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1</v>
      </c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</row>
    <row r="19" spans="1:237" ht="30" customHeight="1" x14ac:dyDescent="0.25">
      <c r="A19" s="25"/>
      <c r="B19" s="26"/>
      <c r="C19" s="26"/>
      <c r="D19" s="106" t="s">
        <v>52</v>
      </c>
      <c r="E19" s="106"/>
      <c r="F19" s="107"/>
      <c r="G19" s="16"/>
      <c r="H19" s="28">
        <f t="shared" si="4"/>
        <v>37166899</v>
      </c>
      <c r="I19" s="29">
        <v>6783675</v>
      </c>
      <c r="J19" s="29">
        <v>538324</v>
      </c>
      <c r="K19" s="29">
        <v>5037979</v>
      </c>
      <c r="L19" s="29">
        <v>633768</v>
      </c>
      <c r="M19" s="29">
        <v>5465209</v>
      </c>
      <c r="N19" s="29">
        <v>353969</v>
      </c>
      <c r="O19" s="29">
        <v>5592644</v>
      </c>
      <c r="P19" s="29">
        <v>363959</v>
      </c>
      <c r="Q19" s="29">
        <v>5519467</v>
      </c>
      <c r="R19" s="29">
        <v>512523</v>
      </c>
      <c r="S19" s="29">
        <v>5981037</v>
      </c>
      <c r="T19" s="29">
        <v>384345</v>
      </c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</row>
    <row r="20" spans="1:237" x14ac:dyDescent="0.25">
      <c r="A20" s="25"/>
      <c r="B20" s="26"/>
      <c r="C20" s="26"/>
      <c r="D20" s="106" t="s">
        <v>53</v>
      </c>
      <c r="E20" s="106"/>
      <c r="F20" s="107"/>
      <c r="G20" s="16"/>
      <c r="H20" s="28">
        <f t="shared" si="4"/>
        <v>451844</v>
      </c>
      <c r="I20" s="29">
        <v>76763</v>
      </c>
      <c r="J20" s="30">
        <v>0</v>
      </c>
      <c r="K20" s="29">
        <v>71278</v>
      </c>
      <c r="L20" s="29">
        <v>4298</v>
      </c>
      <c r="M20" s="29">
        <v>71537</v>
      </c>
      <c r="N20" s="30">
        <v>0</v>
      </c>
      <c r="O20" s="29">
        <v>72008</v>
      </c>
      <c r="P20" s="30">
        <v>0</v>
      </c>
      <c r="Q20" s="29">
        <v>79880</v>
      </c>
      <c r="R20" s="30">
        <v>0</v>
      </c>
      <c r="S20" s="29">
        <v>75900</v>
      </c>
      <c r="T20" s="29">
        <v>180</v>
      </c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</row>
    <row r="21" spans="1:237" ht="17.25" customHeight="1" x14ac:dyDescent="0.25">
      <c r="A21" s="25"/>
      <c r="B21" s="26"/>
      <c r="C21" s="123" t="s">
        <v>54</v>
      </c>
      <c r="D21" s="123"/>
      <c r="E21" s="123"/>
      <c r="F21" s="124"/>
      <c r="G21" s="16"/>
      <c r="H21" s="27">
        <f>H22</f>
        <v>19341934</v>
      </c>
      <c r="I21" s="27">
        <f t="shared" ref="I21:T21" si="5">I22</f>
        <v>2211073</v>
      </c>
      <c r="J21" s="27">
        <f t="shared" si="5"/>
        <v>1926565</v>
      </c>
      <c r="K21" s="27">
        <f t="shared" si="5"/>
        <v>1903619</v>
      </c>
      <c r="L21" s="27">
        <f t="shared" si="5"/>
        <v>1394431</v>
      </c>
      <c r="M21" s="27">
        <f t="shared" si="5"/>
        <v>1403790</v>
      </c>
      <c r="N21" s="27">
        <f t="shared" si="5"/>
        <v>1370438</v>
      </c>
      <c r="O21" s="27">
        <f t="shared" si="5"/>
        <v>2439977</v>
      </c>
      <c r="P21" s="27">
        <f t="shared" si="5"/>
        <v>1755538</v>
      </c>
      <c r="Q21" s="27">
        <f t="shared" si="5"/>
        <v>1514785</v>
      </c>
      <c r="R21" s="27">
        <f t="shared" si="5"/>
        <v>625601</v>
      </c>
      <c r="S21" s="27">
        <f t="shared" si="5"/>
        <v>1779457</v>
      </c>
      <c r="T21" s="27">
        <f t="shared" si="5"/>
        <v>1016660</v>
      </c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</row>
    <row r="22" spans="1:237" ht="17.25" customHeight="1" x14ac:dyDescent="0.25">
      <c r="A22" s="25"/>
      <c r="B22" s="26"/>
      <c r="C22" s="26"/>
      <c r="D22" s="106" t="s">
        <v>55</v>
      </c>
      <c r="E22" s="106"/>
      <c r="F22" s="107"/>
      <c r="G22" s="16"/>
      <c r="H22" s="28">
        <f t="shared" ref="H22" si="6">SUM(I22:T22)</f>
        <v>19341934</v>
      </c>
      <c r="I22" s="29">
        <v>2211073</v>
      </c>
      <c r="J22" s="29">
        <v>1926565</v>
      </c>
      <c r="K22" s="29">
        <v>1903619</v>
      </c>
      <c r="L22" s="29">
        <v>1394431</v>
      </c>
      <c r="M22" s="29">
        <v>1403790</v>
      </c>
      <c r="N22" s="29">
        <v>1370438</v>
      </c>
      <c r="O22" s="29">
        <v>2439977</v>
      </c>
      <c r="P22" s="29">
        <v>1755538</v>
      </c>
      <c r="Q22" s="29">
        <v>1514785</v>
      </c>
      <c r="R22" s="29">
        <v>625601</v>
      </c>
      <c r="S22" s="29">
        <v>1779457</v>
      </c>
      <c r="T22" s="29">
        <v>1016660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</row>
    <row r="23" spans="1:237" ht="29.25" customHeight="1" x14ac:dyDescent="0.25">
      <c r="A23" s="25"/>
      <c r="B23" s="26"/>
      <c r="C23" s="149" t="s">
        <v>56</v>
      </c>
      <c r="D23" s="149"/>
      <c r="E23" s="149"/>
      <c r="F23" s="150"/>
      <c r="G23" s="16"/>
      <c r="H23" s="27">
        <f>SUM(H24:H25)</f>
        <v>37803279</v>
      </c>
      <c r="I23" s="27">
        <f t="shared" ref="I23:T23" si="7">SUM(I24:I25)</f>
        <v>5932169</v>
      </c>
      <c r="J23" s="27">
        <f t="shared" si="7"/>
        <v>859187</v>
      </c>
      <c r="K23" s="27">
        <f t="shared" si="7"/>
        <v>5985938</v>
      </c>
      <c r="L23" s="27">
        <f t="shared" si="7"/>
        <v>886645</v>
      </c>
      <c r="M23" s="27">
        <f t="shared" si="7"/>
        <v>5909393</v>
      </c>
      <c r="N23" s="27">
        <f t="shared" si="7"/>
        <v>793831</v>
      </c>
      <c r="O23" s="27">
        <f t="shared" si="7"/>
        <v>5072813</v>
      </c>
      <c r="P23" s="27">
        <f t="shared" si="7"/>
        <v>752054</v>
      </c>
      <c r="Q23" s="27">
        <f t="shared" si="7"/>
        <v>6084615</v>
      </c>
      <c r="R23" s="27">
        <f t="shared" si="7"/>
        <v>320605</v>
      </c>
      <c r="S23" s="27">
        <f t="shared" si="7"/>
        <v>4756450</v>
      </c>
      <c r="T23" s="27">
        <f t="shared" si="7"/>
        <v>449579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</row>
    <row r="24" spans="1:237" s="22" customFormat="1" ht="19.5" customHeight="1" x14ac:dyDescent="0.25">
      <c r="A24" s="25"/>
      <c r="B24" s="26"/>
      <c r="C24" s="26"/>
      <c r="D24" s="151" t="s">
        <v>57</v>
      </c>
      <c r="E24" s="151"/>
      <c r="F24" s="152"/>
      <c r="G24" s="31"/>
      <c r="H24" s="32">
        <f t="shared" ref="H24:H25" si="8">SUM(I24:T24)</f>
        <v>3104529</v>
      </c>
      <c r="I24" s="33">
        <v>468053</v>
      </c>
      <c r="J24" s="33">
        <v>430811</v>
      </c>
      <c r="K24" s="33">
        <v>432197</v>
      </c>
      <c r="L24" s="33">
        <v>289590</v>
      </c>
      <c r="M24" s="33">
        <v>330814</v>
      </c>
      <c r="N24" s="33">
        <v>343062</v>
      </c>
      <c r="O24" s="33">
        <v>251270</v>
      </c>
      <c r="P24" s="33">
        <v>262476</v>
      </c>
      <c r="Q24" s="33">
        <v>235168</v>
      </c>
      <c r="R24" s="33">
        <v>3673</v>
      </c>
      <c r="S24" s="33">
        <v>373</v>
      </c>
      <c r="T24" s="33">
        <v>57042</v>
      </c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</row>
    <row r="25" spans="1:237" s="22" customFormat="1" ht="19.5" customHeight="1" x14ac:dyDescent="0.25">
      <c r="A25" s="25"/>
      <c r="B25" s="26"/>
      <c r="C25" s="26"/>
      <c r="D25" s="106" t="s">
        <v>58</v>
      </c>
      <c r="E25" s="106"/>
      <c r="F25" s="107"/>
      <c r="G25" s="31"/>
      <c r="H25" s="32">
        <f t="shared" si="8"/>
        <v>34698750</v>
      </c>
      <c r="I25" s="33">
        <v>5464116</v>
      </c>
      <c r="J25" s="33">
        <v>428376</v>
      </c>
      <c r="K25" s="33">
        <v>5553741</v>
      </c>
      <c r="L25" s="33">
        <v>597055</v>
      </c>
      <c r="M25" s="33">
        <v>5578579</v>
      </c>
      <c r="N25" s="33">
        <v>450769</v>
      </c>
      <c r="O25" s="33">
        <v>4821543</v>
      </c>
      <c r="P25" s="33">
        <v>489578</v>
      </c>
      <c r="Q25" s="33">
        <v>5849447</v>
      </c>
      <c r="R25" s="33">
        <v>316932</v>
      </c>
      <c r="S25" s="33">
        <v>4756077</v>
      </c>
      <c r="T25" s="33">
        <v>392537</v>
      </c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</row>
    <row r="26" spans="1:237" ht="19.5" customHeight="1" x14ac:dyDescent="0.25">
      <c r="A26" s="25"/>
      <c r="B26" s="26"/>
      <c r="C26" s="123" t="s">
        <v>59</v>
      </c>
      <c r="D26" s="123"/>
      <c r="E26" s="123"/>
      <c r="F26" s="124"/>
      <c r="G26" s="16"/>
      <c r="H26" s="27">
        <f>H27</f>
        <v>1064616258</v>
      </c>
      <c r="I26" s="27">
        <f t="shared" ref="I26:T26" si="9">I27</f>
        <v>176052973</v>
      </c>
      <c r="J26" s="27">
        <f t="shared" si="9"/>
        <v>3958212</v>
      </c>
      <c r="K26" s="27">
        <f t="shared" si="9"/>
        <v>151797305</v>
      </c>
      <c r="L26" s="27">
        <f t="shared" si="9"/>
        <v>6722769</v>
      </c>
      <c r="M26" s="27">
        <f t="shared" si="9"/>
        <v>160383804</v>
      </c>
      <c r="N26" s="27">
        <f t="shared" si="9"/>
        <v>29100258</v>
      </c>
      <c r="O26" s="27">
        <f t="shared" si="9"/>
        <v>140543979</v>
      </c>
      <c r="P26" s="27">
        <f t="shared" si="9"/>
        <v>36425034</v>
      </c>
      <c r="Q26" s="27">
        <f t="shared" si="9"/>
        <v>134212499</v>
      </c>
      <c r="R26" s="27">
        <f t="shared" si="9"/>
        <v>35432144</v>
      </c>
      <c r="S26" s="27">
        <f t="shared" si="9"/>
        <v>156135241</v>
      </c>
      <c r="T26" s="27">
        <f t="shared" si="9"/>
        <v>33852040</v>
      </c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</row>
    <row r="27" spans="1:237" ht="27" customHeight="1" x14ac:dyDescent="0.25">
      <c r="A27" s="25"/>
      <c r="B27" s="26"/>
      <c r="C27" s="26"/>
      <c r="D27" s="106" t="s">
        <v>60</v>
      </c>
      <c r="E27" s="106"/>
      <c r="F27" s="107"/>
      <c r="G27" s="16"/>
      <c r="H27" s="28">
        <f t="shared" ref="H27" si="10">SUM(I27:T27)</f>
        <v>1064616258</v>
      </c>
      <c r="I27" s="29">
        <v>176052973</v>
      </c>
      <c r="J27" s="29">
        <v>3958212</v>
      </c>
      <c r="K27" s="29">
        <v>151797305</v>
      </c>
      <c r="L27" s="29">
        <v>6722769</v>
      </c>
      <c r="M27" s="29">
        <v>160383804</v>
      </c>
      <c r="N27" s="29">
        <v>29100258</v>
      </c>
      <c r="O27" s="29">
        <v>140543979</v>
      </c>
      <c r="P27" s="29">
        <v>36425034</v>
      </c>
      <c r="Q27" s="29">
        <v>134212499</v>
      </c>
      <c r="R27" s="29">
        <v>35432144</v>
      </c>
      <c r="S27" s="29">
        <v>156135241</v>
      </c>
      <c r="T27" s="29">
        <v>33852040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</row>
    <row r="28" spans="1:237" s="22" customFormat="1" ht="20.25" customHeight="1" x14ac:dyDescent="0.25">
      <c r="A28" s="25"/>
      <c r="B28" s="26"/>
      <c r="C28" s="142" t="s">
        <v>61</v>
      </c>
      <c r="D28" s="142"/>
      <c r="E28" s="142"/>
      <c r="F28" s="143"/>
      <c r="G28" s="31"/>
      <c r="H28" s="34">
        <f>H29</f>
        <v>3722570</v>
      </c>
      <c r="I28" s="34">
        <f t="shared" ref="I28:T28" si="11">I29</f>
        <v>620428</v>
      </c>
      <c r="J28" s="35">
        <f t="shared" si="11"/>
        <v>0</v>
      </c>
      <c r="K28" s="35">
        <f t="shared" si="11"/>
        <v>620428</v>
      </c>
      <c r="L28" s="35">
        <f t="shared" si="11"/>
        <v>0</v>
      </c>
      <c r="M28" s="35">
        <f t="shared" si="11"/>
        <v>620428</v>
      </c>
      <c r="N28" s="35">
        <f t="shared" si="11"/>
        <v>0</v>
      </c>
      <c r="O28" s="35">
        <f t="shared" si="11"/>
        <v>620428</v>
      </c>
      <c r="P28" s="35">
        <f t="shared" si="11"/>
        <v>0</v>
      </c>
      <c r="Q28" s="35">
        <f t="shared" si="11"/>
        <v>620428</v>
      </c>
      <c r="R28" s="35">
        <f t="shared" si="11"/>
        <v>0</v>
      </c>
      <c r="S28" s="34">
        <f t="shared" si="11"/>
        <v>620430</v>
      </c>
      <c r="T28" s="35">
        <f t="shared" si="11"/>
        <v>0</v>
      </c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</row>
    <row r="29" spans="1:237" ht="31.5" customHeight="1" x14ac:dyDescent="0.25">
      <c r="A29" s="25"/>
      <c r="B29" s="26"/>
      <c r="C29" s="26"/>
      <c r="D29" s="140" t="s">
        <v>62</v>
      </c>
      <c r="E29" s="140"/>
      <c r="F29" s="141"/>
      <c r="G29" s="16"/>
      <c r="H29" s="28">
        <f>SUM(I29:T29)</f>
        <v>3722570</v>
      </c>
      <c r="I29" s="29">
        <v>620428</v>
      </c>
      <c r="J29" s="30">
        <v>0</v>
      </c>
      <c r="K29" s="29">
        <v>620428</v>
      </c>
      <c r="L29" s="30">
        <v>0</v>
      </c>
      <c r="M29" s="29">
        <v>620428</v>
      </c>
      <c r="N29" s="30">
        <v>0</v>
      </c>
      <c r="O29" s="29">
        <v>620428</v>
      </c>
      <c r="P29" s="30">
        <v>0</v>
      </c>
      <c r="Q29" s="29">
        <v>620428</v>
      </c>
      <c r="R29" s="30">
        <v>0</v>
      </c>
      <c r="S29" s="29">
        <v>620430</v>
      </c>
      <c r="T29" s="30">
        <v>0</v>
      </c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</row>
    <row r="30" spans="1:237" s="22" customFormat="1" ht="21" customHeight="1" x14ac:dyDescent="0.25">
      <c r="A30" s="25"/>
      <c r="B30" s="26"/>
      <c r="C30" s="123" t="s">
        <v>63</v>
      </c>
      <c r="D30" s="123"/>
      <c r="E30" s="123"/>
      <c r="F30" s="124"/>
      <c r="G30" s="31"/>
      <c r="H30" s="32">
        <f t="shared" ref="H30" si="12">SUM(I30:T30)</f>
        <v>13055606</v>
      </c>
      <c r="I30" s="36">
        <v>1201378</v>
      </c>
      <c r="J30" s="36">
        <v>1206514</v>
      </c>
      <c r="K30" s="36">
        <v>1566135</v>
      </c>
      <c r="L30" s="36">
        <v>1404492</v>
      </c>
      <c r="M30" s="36">
        <v>1134672</v>
      </c>
      <c r="N30" s="36">
        <v>1341103</v>
      </c>
      <c r="O30" s="36">
        <v>1056678</v>
      </c>
      <c r="P30" s="36">
        <v>989021</v>
      </c>
      <c r="Q30" s="36">
        <v>888796</v>
      </c>
      <c r="R30" s="36">
        <v>696430</v>
      </c>
      <c r="S30" s="36">
        <v>706112</v>
      </c>
      <c r="T30" s="36">
        <v>864275</v>
      </c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</row>
    <row r="31" spans="1:237" s="22" customFormat="1" ht="18" customHeight="1" x14ac:dyDescent="0.25">
      <c r="A31" s="25"/>
      <c r="B31" s="26"/>
      <c r="C31" s="123" t="s">
        <v>64</v>
      </c>
      <c r="D31" s="123"/>
      <c r="E31" s="123"/>
      <c r="F31" s="124"/>
      <c r="G31" s="31"/>
      <c r="H31" s="34">
        <f>H32</f>
        <v>176484994</v>
      </c>
      <c r="I31" s="34">
        <f t="shared" ref="I31:T31" si="13">I32</f>
        <v>24483032</v>
      </c>
      <c r="J31" s="34">
        <f t="shared" si="13"/>
        <v>17356801</v>
      </c>
      <c r="K31" s="34">
        <f t="shared" si="13"/>
        <v>15418885</v>
      </c>
      <c r="L31" s="34">
        <f t="shared" si="13"/>
        <v>10466265</v>
      </c>
      <c r="M31" s="34">
        <f t="shared" si="13"/>
        <v>12410677</v>
      </c>
      <c r="N31" s="34">
        <f t="shared" si="13"/>
        <v>11477867</v>
      </c>
      <c r="O31" s="34">
        <f t="shared" si="13"/>
        <v>18832485</v>
      </c>
      <c r="P31" s="34">
        <f t="shared" si="13"/>
        <v>20119026</v>
      </c>
      <c r="Q31" s="34">
        <f t="shared" si="13"/>
        <v>14969443</v>
      </c>
      <c r="R31" s="34">
        <f t="shared" si="13"/>
        <v>11340735</v>
      </c>
      <c r="S31" s="34">
        <f t="shared" si="13"/>
        <v>9452109</v>
      </c>
      <c r="T31" s="34">
        <f t="shared" si="13"/>
        <v>10157669</v>
      </c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</row>
    <row r="32" spans="1:237" s="22" customFormat="1" ht="24.75" customHeight="1" x14ac:dyDescent="0.25">
      <c r="A32" s="25"/>
      <c r="B32" s="26"/>
      <c r="C32" s="26"/>
      <c r="D32" s="106" t="s">
        <v>65</v>
      </c>
      <c r="E32" s="106"/>
      <c r="F32" s="107"/>
      <c r="G32" s="31"/>
      <c r="H32" s="32">
        <f t="shared" ref="H32:H33" si="14">SUM(I32:T32)</f>
        <v>176484994</v>
      </c>
      <c r="I32" s="33">
        <v>24483032</v>
      </c>
      <c r="J32" s="33">
        <v>17356801</v>
      </c>
      <c r="K32" s="33">
        <v>15418885</v>
      </c>
      <c r="L32" s="33">
        <v>10466265</v>
      </c>
      <c r="M32" s="33">
        <v>12410677</v>
      </c>
      <c r="N32" s="33">
        <v>11477867</v>
      </c>
      <c r="O32" s="33">
        <v>18832485</v>
      </c>
      <c r="P32" s="33">
        <v>20119026</v>
      </c>
      <c r="Q32" s="33">
        <v>14969443</v>
      </c>
      <c r="R32" s="33">
        <v>11340735</v>
      </c>
      <c r="S32" s="33">
        <v>9452109</v>
      </c>
      <c r="T32" s="33">
        <v>10157669</v>
      </c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</row>
    <row r="33" spans="1:237" ht="42.75" customHeight="1" x14ac:dyDescent="0.25">
      <c r="A33" s="25"/>
      <c r="B33" s="26"/>
      <c r="C33" s="123" t="s">
        <v>66</v>
      </c>
      <c r="D33" s="123"/>
      <c r="E33" s="123"/>
      <c r="F33" s="124"/>
      <c r="G33" s="16"/>
      <c r="H33" s="37">
        <f t="shared" si="14"/>
        <v>1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1</v>
      </c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</row>
    <row r="34" spans="1:237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</row>
    <row r="35" spans="1:237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</row>
    <row r="36" spans="1:237" x14ac:dyDescent="0.25">
      <c r="A36" s="23"/>
      <c r="B36" s="121" t="s">
        <v>67</v>
      </c>
      <c r="C36" s="121"/>
      <c r="D36" s="121"/>
      <c r="E36" s="121"/>
      <c r="F36" s="122"/>
      <c r="G36" s="16"/>
      <c r="H36" s="39">
        <f t="shared" ref="H36:H37" si="15">SUM(I36:T36)</f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</row>
    <row r="37" spans="1:237" x14ac:dyDescent="0.25">
      <c r="A37" s="40"/>
      <c r="B37" s="41"/>
      <c r="C37" s="41"/>
      <c r="D37" s="106" t="s">
        <v>68</v>
      </c>
      <c r="E37" s="106"/>
      <c r="F37" s="107"/>
      <c r="G37" s="16"/>
      <c r="H37" s="42">
        <f t="shared" si="15"/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</row>
    <row r="38" spans="1:237" x14ac:dyDescent="0.25"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37" x14ac:dyDescent="0.25">
      <c r="A39" s="44"/>
      <c r="B39" s="121" t="s">
        <v>69</v>
      </c>
      <c r="C39" s="121"/>
      <c r="D39" s="121"/>
      <c r="E39" s="121"/>
      <c r="F39" s="122"/>
      <c r="H39" s="39">
        <f t="shared" ref="H39:H40" si="16">SUM(I39:T39)</f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</row>
    <row r="40" spans="1:237" x14ac:dyDescent="0.25">
      <c r="A40" s="25"/>
      <c r="B40" s="26"/>
      <c r="C40" s="26"/>
      <c r="D40" s="106" t="s">
        <v>70</v>
      </c>
      <c r="E40" s="106"/>
      <c r="F40" s="107"/>
      <c r="G40" s="16"/>
      <c r="H40" s="42">
        <f t="shared" si="16"/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</row>
    <row r="41" spans="1:237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</row>
    <row r="42" spans="1:237" x14ac:dyDescent="0.25">
      <c r="A42" s="45"/>
      <c r="B42" s="45"/>
      <c r="C42" s="45"/>
      <c r="D42" s="45"/>
      <c r="E42" s="45"/>
      <c r="F42" s="45"/>
      <c r="G42" s="45"/>
      <c r="H42" s="46"/>
      <c r="I42" s="46"/>
      <c r="J42" s="45"/>
      <c r="K42" s="45"/>
      <c r="L42" s="45"/>
      <c r="M42" s="45"/>
      <c r="N42" s="45"/>
      <c r="O42" s="45"/>
      <c r="P42" s="45"/>
      <c r="Q42" s="46"/>
      <c r="R42" s="45"/>
      <c r="S42" s="45"/>
      <c r="T42" s="45"/>
    </row>
    <row r="43" spans="1:237" s="22" customFormat="1" ht="25.5" customHeight="1" x14ac:dyDescent="0.25">
      <c r="A43" s="44"/>
      <c r="B43" s="121" t="s">
        <v>71</v>
      </c>
      <c r="C43" s="121"/>
      <c r="D43" s="121"/>
      <c r="E43" s="121"/>
      <c r="F43" s="122"/>
      <c r="G43" s="21"/>
      <c r="H43" s="47">
        <f>H44+H57+H114+H138+H139+H140</f>
        <v>1608751772</v>
      </c>
      <c r="I43" s="47">
        <f t="shared" ref="I43:T43" si="17">I44+I57+I114+I138+I139+I140</f>
        <v>217175457</v>
      </c>
      <c r="J43" s="47">
        <f t="shared" si="17"/>
        <v>158216199</v>
      </c>
      <c r="K43" s="47">
        <f t="shared" si="17"/>
        <v>143551091</v>
      </c>
      <c r="L43" s="47">
        <f t="shared" si="17"/>
        <v>97405406</v>
      </c>
      <c r="M43" s="47">
        <f t="shared" si="17"/>
        <v>113129722</v>
      </c>
      <c r="N43" s="47">
        <f t="shared" si="17"/>
        <v>105626682</v>
      </c>
      <c r="O43" s="47">
        <f t="shared" si="17"/>
        <v>171667819</v>
      </c>
      <c r="P43" s="47">
        <f t="shared" si="17"/>
        <v>183395299</v>
      </c>
      <c r="Q43" s="47">
        <f t="shared" si="17"/>
        <v>136454195</v>
      </c>
      <c r="R43" s="47">
        <f t="shared" si="17"/>
        <v>103376653</v>
      </c>
      <c r="S43" s="47">
        <f t="shared" si="17"/>
        <v>86160853</v>
      </c>
      <c r="T43" s="47">
        <f t="shared" si="17"/>
        <v>92592396</v>
      </c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</row>
    <row r="44" spans="1:237" ht="30" customHeight="1" x14ac:dyDescent="0.25">
      <c r="A44" s="25"/>
      <c r="B44" s="26"/>
      <c r="C44" s="123" t="s">
        <v>72</v>
      </c>
      <c r="D44" s="123"/>
      <c r="E44" s="123"/>
      <c r="F44" s="124"/>
      <c r="G44" s="16"/>
      <c r="H44" s="48">
        <f>SUM(H45+H50+H54)</f>
        <v>30469729</v>
      </c>
      <c r="I44" s="36">
        <f>I45+I50+I54</f>
        <v>719642</v>
      </c>
      <c r="J44" s="36">
        <f t="shared" ref="J44:T44" si="18">J45+J50+J54</f>
        <v>2656980</v>
      </c>
      <c r="K44" s="36">
        <f t="shared" si="18"/>
        <v>2783241</v>
      </c>
      <c r="L44" s="36">
        <f t="shared" si="18"/>
        <v>1741358</v>
      </c>
      <c r="M44" s="36">
        <f t="shared" si="18"/>
        <v>1912246</v>
      </c>
      <c r="N44" s="36">
        <f t="shared" si="18"/>
        <v>1677780</v>
      </c>
      <c r="O44" s="36">
        <f t="shared" si="18"/>
        <v>4620011</v>
      </c>
      <c r="P44" s="36">
        <f t="shared" si="18"/>
        <v>1701555</v>
      </c>
      <c r="Q44" s="36">
        <f t="shared" si="18"/>
        <v>2202084</v>
      </c>
      <c r="R44" s="36">
        <f t="shared" si="18"/>
        <v>6361148</v>
      </c>
      <c r="S44" s="36">
        <f t="shared" si="18"/>
        <v>2490037</v>
      </c>
      <c r="T44" s="36">
        <f t="shared" si="18"/>
        <v>1603647</v>
      </c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</row>
    <row r="45" spans="1:237" ht="21" customHeight="1" x14ac:dyDescent="0.25">
      <c r="A45" s="25"/>
      <c r="B45" s="26"/>
      <c r="C45" s="26"/>
      <c r="D45" s="123" t="s">
        <v>73</v>
      </c>
      <c r="E45" s="123"/>
      <c r="F45" s="124"/>
      <c r="G45" s="16"/>
      <c r="H45" s="48">
        <f>SUM(H46:H49)</f>
        <v>2833183</v>
      </c>
      <c r="I45" s="36">
        <f>SUM(I46:I49)</f>
        <v>82288</v>
      </c>
      <c r="J45" s="36">
        <f t="shared" ref="J45:T45" si="19">SUM(J46:J49)</f>
        <v>98100</v>
      </c>
      <c r="K45" s="36">
        <f t="shared" si="19"/>
        <v>151266</v>
      </c>
      <c r="L45" s="36">
        <f t="shared" si="19"/>
        <v>226751</v>
      </c>
      <c r="M45" s="36">
        <f t="shared" si="19"/>
        <v>250735</v>
      </c>
      <c r="N45" s="36">
        <f t="shared" si="19"/>
        <v>209174</v>
      </c>
      <c r="O45" s="36">
        <f t="shared" si="19"/>
        <v>467578</v>
      </c>
      <c r="P45" s="36">
        <f t="shared" si="19"/>
        <v>216208</v>
      </c>
      <c r="Q45" s="36">
        <f t="shared" si="19"/>
        <v>303463</v>
      </c>
      <c r="R45" s="36">
        <f t="shared" si="19"/>
        <v>214811</v>
      </c>
      <c r="S45" s="36">
        <f t="shared" si="19"/>
        <v>266344</v>
      </c>
      <c r="T45" s="36">
        <f t="shared" si="19"/>
        <v>346465</v>
      </c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</row>
    <row r="46" spans="1:237" ht="21.75" customHeight="1" x14ac:dyDescent="0.25">
      <c r="A46" s="25"/>
      <c r="B46" s="26"/>
      <c r="C46" s="26"/>
      <c r="D46" s="1"/>
      <c r="E46" s="106" t="s">
        <v>74</v>
      </c>
      <c r="F46" s="107"/>
      <c r="G46" s="16"/>
      <c r="H46" s="28">
        <f t="shared" ref="H46:H49" si="20">SUM(I46:T46)</f>
        <v>378788</v>
      </c>
      <c r="I46" s="29">
        <v>26221</v>
      </c>
      <c r="J46" s="29">
        <v>23166</v>
      </c>
      <c r="K46" s="29">
        <v>24575</v>
      </c>
      <c r="L46" s="29">
        <v>30218</v>
      </c>
      <c r="M46" s="29">
        <v>21231</v>
      </c>
      <c r="N46" s="29">
        <v>24961</v>
      </c>
      <c r="O46" s="29">
        <v>44617</v>
      </c>
      <c r="P46" s="29">
        <v>26906</v>
      </c>
      <c r="Q46" s="29">
        <v>23715</v>
      </c>
      <c r="R46" s="29">
        <v>25101</v>
      </c>
      <c r="S46" s="29">
        <v>39438</v>
      </c>
      <c r="T46" s="29">
        <v>68639</v>
      </c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</row>
    <row r="47" spans="1:237" ht="21.75" customHeight="1" x14ac:dyDescent="0.25">
      <c r="A47" s="25"/>
      <c r="B47" s="26"/>
      <c r="C47" s="26"/>
      <c r="D47" s="1"/>
      <c r="E47" s="106" t="s">
        <v>75</v>
      </c>
      <c r="F47" s="107"/>
      <c r="G47" s="16"/>
      <c r="H47" s="28">
        <f t="shared" si="20"/>
        <v>2142420</v>
      </c>
      <c r="I47" s="29">
        <v>40966</v>
      </c>
      <c r="J47" s="29">
        <v>48555</v>
      </c>
      <c r="K47" s="29">
        <v>109857</v>
      </c>
      <c r="L47" s="29">
        <v>138514</v>
      </c>
      <c r="M47" s="29">
        <v>201568</v>
      </c>
      <c r="N47" s="29">
        <v>164276</v>
      </c>
      <c r="O47" s="29">
        <v>398148</v>
      </c>
      <c r="P47" s="29">
        <v>174201</v>
      </c>
      <c r="Q47" s="29">
        <v>264647</v>
      </c>
      <c r="R47" s="29">
        <v>168363</v>
      </c>
      <c r="S47" s="29">
        <v>206969</v>
      </c>
      <c r="T47" s="29">
        <v>226356</v>
      </c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</row>
    <row r="48" spans="1:237" ht="21.75" customHeight="1" x14ac:dyDescent="0.25">
      <c r="A48" s="25"/>
      <c r="B48" s="26"/>
      <c r="C48" s="26"/>
      <c r="D48" s="1"/>
      <c r="E48" s="106" t="s">
        <v>76</v>
      </c>
      <c r="F48" s="107"/>
      <c r="G48" s="16"/>
      <c r="H48" s="28">
        <f t="shared" si="20"/>
        <v>106260</v>
      </c>
      <c r="I48" s="29">
        <v>8855</v>
      </c>
      <c r="J48" s="29">
        <v>8855</v>
      </c>
      <c r="K48" s="29">
        <v>8855</v>
      </c>
      <c r="L48" s="29">
        <v>8855</v>
      </c>
      <c r="M48" s="29">
        <v>8855</v>
      </c>
      <c r="N48" s="29">
        <v>8855</v>
      </c>
      <c r="O48" s="29">
        <v>8855</v>
      </c>
      <c r="P48" s="29">
        <v>8855</v>
      </c>
      <c r="Q48" s="29">
        <v>8855</v>
      </c>
      <c r="R48" s="29">
        <v>8855</v>
      </c>
      <c r="S48" s="29">
        <v>8855</v>
      </c>
      <c r="T48" s="29">
        <v>8855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</row>
    <row r="49" spans="1:237" ht="21.75" customHeight="1" x14ac:dyDescent="0.25">
      <c r="A49" s="25"/>
      <c r="B49" s="26"/>
      <c r="C49" s="26"/>
      <c r="D49" s="1"/>
      <c r="E49" s="106" t="s">
        <v>77</v>
      </c>
      <c r="F49" s="107"/>
      <c r="G49" s="16"/>
      <c r="H49" s="28">
        <f t="shared" si="20"/>
        <v>205715</v>
      </c>
      <c r="I49" s="29">
        <v>6246</v>
      </c>
      <c r="J49" s="29">
        <v>17524</v>
      </c>
      <c r="K49" s="29">
        <v>7979</v>
      </c>
      <c r="L49" s="29">
        <v>49164</v>
      </c>
      <c r="M49" s="29">
        <v>19081</v>
      </c>
      <c r="N49" s="29">
        <v>11082</v>
      </c>
      <c r="O49" s="29">
        <v>15958</v>
      </c>
      <c r="P49" s="29">
        <v>6246</v>
      </c>
      <c r="Q49" s="29">
        <v>6246</v>
      </c>
      <c r="R49" s="29">
        <v>12492</v>
      </c>
      <c r="S49" s="29">
        <v>11082</v>
      </c>
      <c r="T49" s="29">
        <v>42615</v>
      </c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</row>
    <row r="50" spans="1:237" ht="21.75" customHeight="1" x14ac:dyDescent="0.25">
      <c r="A50" s="25"/>
      <c r="B50" s="26"/>
      <c r="C50" s="26"/>
      <c r="D50" s="123" t="s">
        <v>78</v>
      </c>
      <c r="E50" s="123"/>
      <c r="F50" s="124"/>
      <c r="G50" s="16"/>
      <c r="H50" s="48">
        <f>SUM(H51:H53)</f>
        <v>12165614</v>
      </c>
      <c r="I50" s="48">
        <f t="shared" ref="I50:S50" si="21">SUM(I51:I53)</f>
        <v>416547</v>
      </c>
      <c r="J50" s="48">
        <f t="shared" si="21"/>
        <v>1199925</v>
      </c>
      <c r="K50" s="48">
        <f t="shared" si="21"/>
        <v>986648</v>
      </c>
      <c r="L50" s="48">
        <f t="shared" si="21"/>
        <v>1103346</v>
      </c>
      <c r="M50" s="48">
        <f t="shared" si="21"/>
        <v>1213368</v>
      </c>
      <c r="N50" s="48">
        <f t="shared" si="21"/>
        <v>996209</v>
      </c>
      <c r="O50" s="48">
        <f t="shared" si="21"/>
        <v>1002108</v>
      </c>
      <c r="P50" s="48">
        <f t="shared" si="21"/>
        <v>1012950</v>
      </c>
      <c r="Q50" s="48">
        <f t="shared" si="21"/>
        <v>1092682</v>
      </c>
      <c r="R50" s="48">
        <f t="shared" si="21"/>
        <v>1136204</v>
      </c>
      <c r="S50" s="48">
        <f t="shared" si="21"/>
        <v>1218842</v>
      </c>
      <c r="T50" s="48">
        <f>SUM(T51:T53)</f>
        <v>786785</v>
      </c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</row>
    <row r="51" spans="1:237" ht="18.75" customHeight="1" x14ac:dyDescent="0.25">
      <c r="A51" s="25"/>
      <c r="B51" s="26"/>
      <c r="C51" s="26"/>
      <c r="D51" s="1"/>
      <c r="E51" s="106" t="s">
        <v>79</v>
      </c>
      <c r="F51" s="107"/>
      <c r="G51" s="16"/>
      <c r="H51" s="28">
        <f t="shared" ref="H51:H53" si="22">SUM(I51:T51)</f>
        <v>2020140</v>
      </c>
      <c r="I51" s="29">
        <v>200558</v>
      </c>
      <c r="J51" s="29">
        <v>156463</v>
      </c>
      <c r="K51" s="29">
        <v>161243</v>
      </c>
      <c r="L51" s="29">
        <v>164991</v>
      </c>
      <c r="M51" s="29">
        <v>165191</v>
      </c>
      <c r="N51" s="29">
        <v>170171</v>
      </c>
      <c r="O51" s="29">
        <v>162191</v>
      </c>
      <c r="P51" s="29">
        <v>163991</v>
      </c>
      <c r="Q51" s="29">
        <v>166191</v>
      </c>
      <c r="R51" s="29">
        <v>170970</v>
      </c>
      <c r="S51" s="29">
        <v>171790</v>
      </c>
      <c r="T51" s="29">
        <v>166390</v>
      </c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</row>
    <row r="52" spans="1:237" ht="21" customHeight="1" x14ac:dyDescent="0.25">
      <c r="A52" s="25"/>
      <c r="B52" s="26"/>
      <c r="C52" s="26"/>
      <c r="D52" s="1"/>
      <c r="E52" s="106" t="s">
        <v>80</v>
      </c>
      <c r="F52" s="107"/>
      <c r="G52" s="16"/>
      <c r="H52" s="28">
        <f t="shared" si="22"/>
        <v>10057108</v>
      </c>
      <c r="I52" s="29">
        <v>210768</v>
      </c>
      <c r="J52" s="29">
        <v>1037850</v>
      </c>
      <c r="K52" s="29">
        <v>820460</v>
      </c>
      <c r="L52" s="29">
        <v>931616</v>
      </c>
      <c r="M52" s="29">
        <v>1042772</v>
      </c>
      <c r="N52" s="29">
        <v>816033</v>
      </c>
      <c r="O52" s="29">
        <v>831223</v>
      </c>
      <c r="P52" s="29">
        <v>839253</v>
      </c>
      <c r="Q52" s="29">
        <v>918372</v>
      </c>
      <c r="R52" s="29">
        <v>955068</v>
      </c>
      <c r="S52" s="29">
        <v>1035943</v>
      </c>
      <c r="T52" s="29">
        <v>617750</v>
      </c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</row>
    <row r="53" spans="1:237" ht="17.25" customHeight="1" x14ac:dyDescent="0.25">
      <c r="A53" s="25"/>
      <c r="B53" s="26"/>
      <c r="C53" s="26"/>
      <c r="D53" s="1"/>
      <c r="E53" s="106" t="s">
        <v>81</v>
      </c>
      <c r="F53" s="107"/>
      <c r="G53" s="16"/>
      <c r="H53" s="28">
        <f t="shared" si="22"/>
        <v>88366</v>
      </c>
      <c r="I53" s="29">
        <v>5221</v>
      </c>
      <c r="J53" s="29">
        <v>5612</v>
      </c>
      <c r="K53" s="29">
        <v>4945</v>
      </c>
      <c r="L53" s="29">
        <v>6739</v>
      </c>
      <c r="M53" s="29">
        <v>5405</v>
      </c>
      <c r="N53" s="29">
        <v>10005</v>
      </c>
      <c r="O53" s="29">
        <v>8694</v>
      </c>
      <c r="P53" s="29">
        <v>9706</v>
      </c>
      <c r="Q53" s="29">
        <v>8119</v>
      </c>
      <c r="R53" s="29">
        <v>10166</v>
      </c>
      <c r="S53" s="29">
        <v>11109</v>
      </c>
      <c r="T53" s="29">
        <v>2645</v>
      </c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</row>
    <row r="54" spans="1:237" ht="20.25" customHeight="1" x14ac:dyDescent="0.25">
      <c r="A54" s="25"/>
      <c r="B54" s="26"/>
      <c r="C54" s="26"/>
      <c r="D54" s="123" t="s">
        <v>82</v>
      </c>
      <c r="E54" s="123"/>
      <c r="F54" s="124"/>
      <c r="G54" s="16"/>
      <c r="H54" s="48">
        <f>SUM(H55:H56)</f>
        <v>15470932</v>
      </c>
      <c r="I54" s="48">
        <f>SUM(I55:I56)</f>
        <v>220807</v>
      </c>
      <c r="J54" s="48">
        <f t="shared" ref="J54:T54" si="23">SUM(J55:J56)</f>
        <v>1358955</v>
      </c>
      <c r="K54" s="48">
        <f t="shared" si="23"/>
        <v>1645327</v>
      </c>
      <c r="L54" s="48">
        <f t="shared" si="23"/>
        <v>411261</v>
      </c>
      <c r="M54" s="48">
        <f t="shared" si="23"/>
        <v>448143</v>
      </c>
      <c r="N54" s="48">
        <f t="shared" si="23"/>
        <v>472397</v>
      </c>
      <c r="O54" s="48">
        <f t="shared" si="23"/>
        <v>3150325</v>
      </c>
      <c r="P54" s="48">
        <f t="shared" si="23"/>
        <v>472397</v>
      </c>
      <c r="Q54" s="48">
        <f t="shared" si="23"/>
        <v>805939</v>
      </c>
      <c r="R54" s="48">
        <f t="shared" si="23"/>
        <v>5010133</v>
      </c>
      <c r="S54" s="48">
        <f t="shared" si="23"/>
        <v>1004851</v>
      </c>
      <c r="T54" s="48">
        <f t="shared" si="23"/>
        <v>470397</v>
      </c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</row>
    <row r="55" spans="1:237" ht="19.5" customHeight="1" x14ac:dyDescent="0.25">
      <c r="A55" s="25"/>
      <c r="B55" s="26"/>
      <c r="C55" s="26"/>
      <c r="D55" s="1"/>
      <c r="E55" s="106" t="s">
        <v>83</v>
      </c>
      <c r="F55" s="107"/>
      <c r="G55" s="16"/>
      <c r="H55" s="28">
        <f t="shared" ref="H55:H56" si="24">SUM(I55:T55)</f>
        <v>3005868</v>
      </c>
      <c r="I55" s="29">
        <v>179767</v>
      </c>
      <c r="J55" s="29">
        <v>344517</v>
      </c>
      <c r="K55" s="29">
        <v>179767</v>
      </c>
      <c r="L55" s="29">
        <v>344913</v>
      </c>
      <c r="M55" s="29">
        <v>179767</v>
      </c>
      <c r="N55" s="29">
        <v>346517</v>
      </c>
      <c r="O55" s="29">
        <v>35139</v>
      </c>
      <c r="P55" s="29">
        <v>346517</v>
      </c>
      <c r="Q55" s="29">
        <v>179767</v>
      </c>
      <c r="R55" s="29">
        <v>344517</v>
      </c>
      <c r="S55" s="29">
        <v>180163</v>
      </c>
      <c r="T55" s="29">
        <v>344517</v>
      </c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</row>
    <row r="56" spans="1:237" s="49" customFormat="1" ht="21.75" customHeight="1" x14ac:dyDescent="0.25">
      <c r="A56" s="25"/>
      <c r="B56" s="26"/>
      <c r="C56" s="26"/>
      <c r="D56" s="1"/>
      <c r="E56" s="132" t="s">
        <v>84</v>
      </c>
      <c r="F56" s="133"/>
      <c r="G56" s="16"/>
      <c r="H56" s="28">
        <f t="shared" si="24"/>
        <v>12465064</v>
      </c>
      <c r="I56" s="29">
        <v>41040</v>
      </c>
      <c r="J56" s="29">
        <v>1014438</v>
      </c>
      <c r="K56" s="29">
        <v>1465560</v>
      </c>
      <c r="L56" s="29">
        <v>66348</v>
      </c>
      <c r="M56" s="29">
        <v>268376</v>
      </c>
      <c r="N56" s="29">
        <v>125880</v>
      </c>
      <c r="O56" s="29">
        <v>3115186</v>
      </c>
      <c r="P56" s="29">
        <v>125880</v>
      </c>
      <c r="Q56" s="29">
        <v>626172</v>
      </c>
      <c r="R56" s="29">
        <v>4665616</v>
      </c>
      <c r="S56" s="29">
        <v>824688</v>
      </c>
      <c r="T56" s="29">
        <v>125880</v>
      </c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</row>
    <row r="57" spans="1:237" s="49" customFormat="1" ht="25.5" customHeight="1" x14ac:dyDescent="0.25">
      <c r="A57" s="25"/>
      <c r="B57" s="26"/>
      <c r="C57" s="123" t="s">
        <v>85</v>
      </c>
      <c r="D57" s="123"/>
      <c r="E57" s="123"/>
      <c r="F57" s="124"/>
      <c r="G57" s="16"/>
      <c r="H57" s="48">
        <f>SUM(H58+H62+H65+H69+H72+H78+H81+H87+H89+H91+H94+H98+H101+H104+H106+H108)</f>
        <v>1393238246</v>
      </c>
      <c r="I57" s="48">
        <f t="shared" ref="I57:T57" si="25">SUM(I58+I62+I65+I69+I72+I78+I81+I87+I89+I91+I94+I98+I101+I104+I106+I108)</f>
        <v>166137150</v>
      </c>
      <c r="J57" s="48">
        <f t="shared" si="25"/>
        <v>143153037</v>
      </c>
      <c r="K57" s="48">
        <f t="shared" si="25"/>
        <v>132702374</v>
      </c>
      <c r="L57" s="48">
        <f t="shared" si="25"/>
        <v>89662515</v>
      </c>
      <c r="M57" s="48">
        <f t="shared" si="25"/>
        <v>105558413</v>
      </c>
      <c r="N57" s="48">
        <f t="shared" si="25"/>
        <v>97483817</v>
      </c>
      <c r="O57" s="48">
        <f t="shared" si="25"/>
        <v>154587189</v>
      </c>
      <c r="P57" s="48">
        <f t="shared" si="25"/>
        <v>127327284</v>
      </c>
      <c r="Q57" s="48">
        <f t="shared" si="25"/>
        <v>116653803</v>
      </c>
      <c r="R57" s="48">
        <f t="shared" si="25"/>
        <v>89990533</v>
      </c>
      <c r="S57" s="48">
        <f t="shared" si="25"/>
        <v>81508838</v>
      </c>
      <c r="T57" s="48">
        <f t="shared" si="25"/>
        <v>88473293</v>
      </c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</row>
    <row r="58" spans="1:237" s="49" customFormat="1" ht="23.25" customHeight="1" x14ac:dyDescent="0.25">
      <c r="A58" s="25"/>
      <c r="B58" s="26"/>
      <c r="C58" s="26"/>
      <c r="D58" s="123" t="s">
        <v>86</v>
      </c>
      <c r="E58" s="123"/>
      <c r="F58" s="124"/>
      <c r="G58" s="16"/>
      <c r="H58" s="48">
        <f>H59</f>
        <v>58886875</v>
      </c>
      <c r="I58" s="48">
        <f t="shared" ref="I58:T58" si="26">I59</f>
        <v>5350251</v>
      </c>
      <c r="J58" s="48">
        <f t="shared" si="26"/>
        <v>6154270</v>
      </c>
      <c r="K58" s="48">
        <f t="shared" si="26"/>
        <v>6047692</v>
      </c>
      <c r="L58" s="48">
        <f t="shared" si="26"/>
        <v>5867460</v>
      </c>
      <c r="M58" s="48">
        <f t="shared" si="26"/>
        <v>5031814</v>
      </c>
      <c r="N58" s="48">
        <f t="shared" si="26"/>
        <v>4248263</v>
      </c>
      <c r="O58" s="48">
        <f t="shared" si="26"/>
        <v>4139104</v>
      </c>
      <c r="P58" s="48">
        <f t="shared" si="26"/>
        <v>5554278</v>
      </c>
      <c r="Q58" s="48">
        <f t="shared" si="26"/>
        <v>6875479</v>
      </c>
      <c r="R58" s="48">
        <f t="shared" si="26"/>
        <v>4601430</v>
      </c>
      <c r="S58" s="48">
        <f t="shared" si="26"/>
        <v>3333202</v>
      </c>
      <c r="T58" s="48">
        <f t="shared" si="26"/>
        <v>1683632</v>
      </c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</row>
    <row r="59" spans="1:237" s="49" customFormat="1" ht="15" customHeight="1" x14ac:dyDescent="0.25">
      <c r="A59" s="25"/>
      <c r="B59" s="26"/>
      <c r="C59" s="26"/>
      <c r="D59" s="50"/>
      <c r="E59" s="106" t="s">
        <v>87</v>
      </c>
      <c r="F59" s="107"/>
      <c r="G59" s="16"/>
      <c r="H59" s="28">
        <f>H60+H61</f>
        <v>58886875</v>
      </c>
      <c r="I59" s="28">
        <f t="shared" ref="I59:T59" si="27">I60+I61</f>
        <v>5350251</v>
      </c>
      <c r="J59" s="28">
        <f t="shared" si="27"/>
        <v>6154270</v>
      </c>
      <c r="K59" s="28">
        <f t="shared" si="27"/>
        <v>6047692</v>
      </c>
      <c r="L59" s="28">
        <f t="shared" si="27"/>
        <v>5867460</v>
      </c>
      <c r="M59" s="28">
        <f t="shared" si="27"/>
        <v>5031814</v>
      </c>
      <c r="N59" s="28">
        <f t="shared" si="27"/>
        <v>4248263</v>
      </c>
      <c r="O59" s="28">
        <f t="shared" si="27"/>
        <v>4139104</v>
      </c>
      <c r="P59" s="28">
        <f t="shared" si="27"/>
        <v>5554278</v>
      </c>
      <c r="Q59" s="28">
        <f t="shared" si="27"/>
        <v>6875479</v>
      </c>
      <c r="R59" s="28">
        <f t="shared" si="27"/>
        <v>4601430</v>
      </c>
      <c r="S59" s="28">
        <f t="shared" si="27"/>
        <v>3333202</v>
      </c>
      <c r="T59" s="28">
        <f t="shared" si="27"/>
        <v>1683632</v>
      </c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</row>
    <row r="60" spans="1:237" s="49" customFormat="1" ht="24.75" customHeight="1" x14ac:dyDescent="0.25">
      <c r="A60" s="25"/>
      <c r="B60" s="26"/>
      <c r="C60" s="26"/>
      <c r="D60" s="50"/>
      <c r="E60" s="1"/>
      <c r="F60" s="2" t="s">
        <v>88</v>
      </c>
      <c r="G60" s="16"/>
      <c r="H60" s="28">
        <f t="shared" ref="H60:H61" si="28">SUM(I60:T60)</f>
        <v>2758674</v>
      </c>
      <c r="I60" s="29">
        <v>156280</v>
      </c>
      <c r="J60" s="29">
        <v>173256</v>
      </c>
      <c r="K60" s="29">
        <v>163872</v>
      </c>
      <c r="L60" s="29">
        <v>181270</v>
      </c>
      <c r="M60" s="29">
        <v>201695</v>
      </c>
      <c r="N60" s="29">
        <v>344049</v>
      </c>
      <c r="O60" s="29">
        <v>318116</v>
      </c>
      <c r="P60" s="29">
        <v>298428</v>
      </c>
      <c r="Q60" s="29">
        <v>343239</v>
      </c>
      <c r="R60" s="29">
        <v>276356</v>
      </c>
      <c r="S60" s="29">
        <v>140013</v>
      </c>
      <c r="T60" s="29">
        <v>162100</v>
      </c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</row>
    <row r="61" spans="1:237" s="49" customFormat="1" ht="18" customHeight="1" x14ac:dyDescent="0.25">
      <c r="A61" s="25"/>
      <c r="B61" s="26"/>
      <c r="C61" s="26"/>
      <c r="D61" s="50"/>
      <c r="E61" s="1"/>
      <c r="F61" s="2" t="s">
        <v>89</v>
      </c>
      <c r="G61" s="16"/>
      <c r="H61" s="28">
        <f t="shared" si="28"/>
        <v>56128201</v>
      </c>
      <c r="I61" s="29">
        <v>5193971</v>
      </c>
      <c r="J61" s="29">
        <v>5981014</v>
      </c>
      <c r="K61" s="29">
        <v>5883820</v>
      </c>
      <c r="L61" s="29">
        <v>5686190</v>
      </c>
      <c r="M61" s="29">
        <v>4830119</v>
      </c>
      <c r="N61" s="29">
        <v>3904214</v>
      </c>
      <c r="O61" s="29">
        <v>3820988</v>
      </c>
      <c r="P61" s="29">
        <v>5255850</v>
      </c>
      <c r="Q61" s="29">
        <v>6532240</v>
      </c>
      <c r="R61" s="29">
        <v>4325074</v>
      </c>
      <c r="S61" s="29">
        <v>3193189</v>
      </c>
      <c r="T61" s="29">
        <v>1521532</v>
      </c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</row>
    <row r="62" spans="1:237" s="49" customFormat="1" ht="18" customHeight="1" x14ac:dyDescent="0.25">
      <c r="A62" s="25"/>
      <c r="B62" s="26"/>
      <c r="C62" s="26"/>
      <c r="D62" s="123" t="s">
        <v>90</v>
      </c>
      <c r="E62" s="123"/>
      <c r="F62" s="124"/>
      <c r="G62" s="16"/>
      <c r="H62" s="48">
        <f>H63+H64</f>
        <v>34125448</v>
      </c>
      <c r="I62" s="48">
        <f t="shared" ref="I62:T62" si="29">I63+I64</f>
        <v>15080240</v>
      </c>
      <c r="J62" s="48">
        <f t="shared" si="29"/>
        <v>7424889</v>
      </c>
      <c r="K62" s="48">
        <f t="shared" si="29"/>
        <v>653140</v>
      </c>
      <c r="L62" s="48">
        <f t="shared" si="29"/>
        <v>4219916</v>
      </c>
      <c r="M62" s="48">
        <f t="shared" si="29"/>
        <v>4539609</v>
      </c>
      <c r="N62" s="48">
        <f t="shared" si="29"/>
        <v>262456</v>
      </c>
      <c r="O62" s="48">
        <f t="shared" si="29"/>
        <v>171636</v>
      </c>
      <c r="P62" s="48">
        <f t="shared" si="29"/>
        <v>228679</v>
      </c>
      <c r="Q62" s="48">
        <f t="shared" si="29"/>
        <v>514185</v>
      </c>
      <c r="R62" s="48">
        <f t="shared" si="29"/>
        <v>409417</v>
      </c>
      <c r="S62" s="48">
        <f t="shared" si="29"/>
        <v>162203</v>
      </c>
      <c r="T62" s="48">
        <f t="shared" si="29"/>
        <v>459078</v>
      </c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</row>
    <row r="63" spans="1:237" s="49" customFormat="1" ht="18" customHeight="1" x14ac:dyDescent="0.25">
      <c r="A63" s="25"/>
      <c r="B63" s="26"/>
      <c r="C63" s="26"/>
      <c r="D63" s="51"/>
      <c r="E63" s="106" t="s">
        <v>91</v>
      </c>
      <c r="F63" s="107"/>
      <c r="G63" s="16"/>
      <c r="H63" s="28">
        <f t="shared" ref="H63:H64" si="30">SUM(I63:T63)</f>
        <v>34124167</v>
      </c>
      <c r="I63" s="29">
        <v>15080240</v>
      </c>
      <c r="J63" s="29">
        <v>7424352</v>
      </c>
      <c r="K63" s="29">
        <v>652892</v>
      </c>
      <c r="L63" s="29">
        <v>4219916</v>
      </c>
      <c r="M63" s="29">
        <v>4539609</v>
      </c>
      <c r="N63" s="29">
        <v>262456</v>
      </c>
      <c r="O63" s="29">
        <v>171512</v>
      </c>
      <c r="P63" s="29">
        <v>228679</v>
      </c>
      <c r="Q63" s="29">
        <v>513813</v>
      </c>
      <c r="R63" s="29">
        <v>409417</v>
      </c>
      <c r="S63" s="29">
        <v>162203</v>
      </c>
      <c r="T63" s="29">
        <v>459078</v>
      </c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</row>
    <row r="64" spans="1:237" s="49" customFormat="1" ht="19.5" customHeight="1" x14ac:dyDescent="0.25">
      <c r="A64" s="25"/>
      <c r="B64" s="26"/>
      <c r="C64" s="26"/>
      <c r="D64" s="51"/>
      <c r="E64" s="106" t="s">
        <v>92</v>
      </c>
      <c r="F64" s="107"/>
      <c r="G64" s="16"/>
      <c r="H64" s="28">
        <f t="shared" si="30"/>
        <v>1281</v>
      </c>
      <c r="I64" s="30">
        <v>0</v>
      </c>
      <c r="J64" s="29">
        <v>537</v>
      </c>
      <c r="K64" s="29">
        <v>248</v>
      </c>
      <c r="L64" s="30">
        <v>0</v>
      </c>
      <c r="M64" s="30">
        <v>0</v>
      </c>
      <c r="N64" s="30">
        <v>0</v>
      </c>
      <c r="O64" s="29">
        <v>124</v>
      </c>
      <c r="P64" s="30">
        <v>0</v>
      </c>
      <c r="Q64" s="29">
        <v>372</v>
      </c>
      <c r="R64" s="30">
        <v>0</v>
      </c>
      <c r="S64" s="30">
        <v>0</v>
      </c>
      <c r="T64" s="30">
        <v>0</v>
      </c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</row>
    <row r="65" spans="1:237" s="49" customFormat="1" ht="19.5" customHeight="1" x14ac:dyDescent="0.25">
      <c r="A65" s="25"/>
      <c r="B65" s="26"/>
      <c r="C65" s="26"/>
      <c r="D65" s="123" t="s">
        <v>93</v>
      </c>
      <c r="E65" s="123"/>
      <c r="F65" s="124"/>
      <c r="G65" s="16"/>
      <c r="H65" s="48">
        <f>SUM(H66:H68)</f>
        <v>333146834</v>
      </c>
      <c r="I65" s="48">
        <f t="shared" ref="I65:T65" si="31">SUM(I66:I68)</f>
        <v>27755957</v>
      </c>
      <c r="J65" s="48">
        <f t="shared" si="31"/>
        <v>27675520</v>
      </c>
      <c r="K65" s="48">
        <f t="shared" si="31"/>
        <v>28122104</v>
      </c>
      <c r="L65" s="48">
        <f t="shared" si="31"/>
        <v>27473975</v>
      </c>
      <c r="M65" s="48">
        <f t="shared" si="31"/>
        <v>27522748</v>
      </c>
      <c r="N65" s="48">
        <f t="shared" si="31"/>
        <v>28293575</v>
      </c>
      <c r="O65" s="48">
        <f t="shared" si="31"/>
        <v>27577944</v>
      </c>
      <c r="P65" s="48">
        <f t="shared" si="31"/>
        <v>27635665</v>
      </c>
      <c r="Q65" s="48">
        <f t="shared" si="31"/>
        <v>28015281</v>
      </c>
      <c r="R65" s="48">
        <f t="shared" si="31"/>
        <v>27331806</v>
      </c>
      <c r="S65" s="48">
        <f t="shared" si="31"/>
        <v>27557427</v>
      </c>
      <c r="T65" s="48">
        <f t="shared" si="31"/>
        <v>28184832</v>
      </c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</row>
    <row r="66" spans="1:237" s="49" customFormat="1" ht="15.75" customHeight="1" x14ac:dyDescent="0.25">
      <c r="A66" s="25"/>
      <c r="B66" s="26"/>
      <c r="C66" s="26"/>
      <c r="D66" s="51"/>
      <c r="E66" s="106" t="s">
        <v>94</v>
      </c>
      <c r="F66" s="107"/>
      <c r="G66" s="16"/>
      <c r="H66" s="28">
        <f t="shared" ref="H66:H68" si="32">SUM(I66:T66)</f>
        <v>8195152</v>
      </c>
      <c r="I66" s="29">
        <v>460059</v>
      </c>
      <c r="J66" s="29">
        <v>442543</v>
      </c>
      <c r="K66" s="29">
        <v>1000945</v>
      </c>
      <c r="L66" s="29">
        <v>481911</v>
      </c>
      <c r="M66" s="29">
        <v>500894</v>
      </c>
      <c r="N66" s="29">
        <v>1386127</v>
      </c>
      <c r="O66" s="29">
        <v>439624</v>
      </c>
      <c r="P66" s="29">
        <v>510661</v>
      </c>
      <c r="Q66" s="29">
        <v>946448</v>
      </c>
      <c r="R66" s="29">
        <v>466871</v>
      </c>
      <c r="S66" s="29">
        <v>466871</v>
      </c>
      <c r="T66" s="29">
        <v>1092198</v>
      </c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</row>
    <row r="67" spans="1:237" s="49" customFormat="1" ht="18" customHeight="1" x14ac:dyDescent="0.25">
      <c r="A67" s="25"/>
      <c r="B67" s="26"/>
      <c r="C67" s="26"/>
      <c r="D67" s="51"/>
      <c r="E67" s="106" t="s">
        <v>95</v>
      </c>
      <c r="F67" s="107"/>
      <c r="G67" s="16"/>
      <c r="H67" s="28">
        <f t="shared" si="32"/>
        <v>321512919</v>
      </c>
      <c r="I67" s="29">
        <v>26789410</v>
      </c>
      <c r="J67" s="29">
        <v>26787890</v>
      </c>
      <c r="K67" s="29">
        <v>26787890</v>
      </c>
      <c r="L67" s="29">
        <v>26787890</v>
      </c>
      <c r="M67" s="29">
        <v>26789410</v>
      </c>
      <c r="N67" s="29">
        <v>26787890</v>
      </c>
      <c r="O67" s="29">
        <v>26840049</v>
      </c>
      <c r="P67" s="29">
        <v>26789410</v>
      </c>
      <c r="Q67" s="29">
        <v>26787890</v>
      </c>
      <c r="R67" s="29">
        <v>26789410</v>
      </c>
      <c r="S67" s="29">
        <v>26787890</v>
      </c>
      <c r="T67" s="29">
        <v>26787890</v>
      </c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</row>
    <row r="68" spans="1:237" ht="23.25" customHeight="1" x14ac:dyDescent="0.25">
      <c r="A68" s="52"/>
      <c r="B68" s="50"/>
      <c r="C68" s="50"/>
      <c r="D68" s="53"/>
      <c r="E68" s="106" t="s">
        <v>96</v>
      </c>
      <c r="F68" s="107"/>
      <c r="G68" s="16"/>
      <c r="H68" s="28">
        <f t="shared" si="32"/>
        <v>3438763</v>
      </c>
      <c r="I68" s="29">
        <v>506488</v>
      </c>
      <c r="J68" s="29">
        <v>445087</v>
      </c>
      <c r="K68" s="29">
        <v>333269</v>
      </c>
      <c r="L68" s="29">
        <v>204174</v>
      </c>
      <c r="M68" s="29">
        <v>232444</v>
      </c>
      <c r="N68" s="29">
        <v>119558</v>
      </c>
      <c r="O68" s="29">
        <v>298271</v>
      </c>
      <c r="P68" s="29">
        <v>335594</v>
      </c>
      <c r="Q68" s="29">
        <v>280943</v>
      </c>
      <c r="R68" s="29">
        <v>75525</v>
      </c>
      <c r="S68" s="29">
        <v>302666</v>
      </c>
      <c r="T68" s="29">
        <v>304744</v>
      </c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</row>
    <row r="69" spans="1:237" ht="15" customHeight="1" x14ac:dyDescent="0.25">
      <c r="A69" s="40"/>
      <c r="B69" s="41"/>
      <c r="C69" s="41"/>
      <c r="D69" s="134" t="s">
        <v>97</v>
      </c>
      <c r="E69" s="134"/>
      <c r="F69" s="135"/>
      <c r="G69" s="16"/>
      <c r="H69" s="48">
        <f>SUM(H70:H71)</f>
        <v>1723756</v>
      </c>
      <c r="I69" s="48">
        <f t="shared" ref="I69:T69" si="33">SUM(I70:I71)</f>
        <v>173757</v>
      </c>
      <c r="J69" s="48">
        <f t="shared" si="33"/>
        <v>190157</v>
      </c>
      <c r="K69" s="48">
        <f t="shared" si="33"/>
        <v>248103</v>
      </c>
      <c r="L69" s="48">
        <f t="shared" si="33"/>
        <v>176609</v>
      </c>
      <c r="M69" s="48">
        <f t="shared" si="33"/>
        <v>108008</v>
      </c>
      <c r="N69" s="48">
        <f t="shared" si="33"/>
        <v>126149</v>
      </c>
      <c r="O69" s="48">
        <f t="shared" si="33"/>
        <v>173339</v>
      </c>
      <c r="P69" s="48">
        <f t="shared" si="33"/>
        <v>130441</v>
      </c>
      <c r="Q69" s="48">
        <f t="shared" si="33"/>
        <v>106897</v>
      </c>
      <c r="R69" s="48">
        <f t="shared" si="33"/>
        <v>100268</v>
      </c>
      <c r="S69" s="48">
        <f t="shared" si="33"/>
        <v>94664</v>
      </c>
      <c r="T69" s="48">
        <f t="shared" si="33"/>
        <v>95364</v>
      </c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</row>
    <row r="70" spans="1:237" ht="18" customHeight="1" x14ac:dyDescent="0.25">
      <c r="A70" s="40"/>
      <c r="B70" s="41"/>
      <c r="C70" s="41"/>
      <c r="D70" s="54"/>
      <c r="E70" s="106" t="s">
        <v>98</v>
      </c>
      <c r="F70" s="107"/>
      <c r="G70" s="16"/>
      <c r="H70" s="28">
        <f t="shared" ref="H70:H71" si="34">SUM(I70:T70)</f>
        <v>1723756</v>
      </c>
      <c r="I70" s="29">
        <v>173757</v>
      </c>
      <c r="J70" s="29">
        <v>190157</v>
      </c>
      <c r="K70" s="29">
        <v>248103</v>
      </c>
      <c r="L70" s="29">
        <v>176609</v>
      </c>
      <c r="M70" s="29">
        <v>108008</v>
      </c>
      <c r="N70" s="29">
        <v>126149</v>
      </c>
      <c r="O70" s="29">
        <v>173339</v>
      </c>
      <c r="P70" s="29">
        <v>130441</v>
      </c>
      <c r="Q70" s="29">
        <v>106897</v>
      </c>
      <c r="R70" s="29">
        <v>100268</v>
      </c>
      <c r="S70" s="29">
        <v>94664</v>
      </c>
      <c r="T70" s="29">
        <v>95364</v>
      </c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</row>
    <row r="71" spans="1:237" ht="18" customHeight="1" x14ac:dyDescent="0.25">
      <c r="A71" s="40"/>
      <c r="B71" s="41"/>
      <c r="C71" s="41"/>
      <c r="D71" s="54"/>
      <c r="E71" s="106" t="s">
        <v>99</v>
      </c>
      <c r="F71" s="107"/>
      <c r="G71" s="16"/>
      <c r="H71" s="30">
        <f t="shared" si="34"/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</row>
    <row r="72" spans="1:237" ht="33" customHeight="1" x14ac:dyDescent="0.25">
      <c r="A72" s="40"/>
      <c r="B72" s="41"/>
      <c r="C72" s="41"/>
      <c r="D72" s="123" t="s">
        <v>100</v>
      </c>
      <c r="E72" s="123"/>
      <c r="F72" s="124"/>
      <c r="G72" s="16"/>
      <c r="H72" s="48">
        <f>SUM(H73:H75)</f>
        <v>80498631</v>
      </c>
      <c r="I72" s="48">
        <f t="shared" ref="I72:T72" si="35">SUM(I73:I75)</f>
        <v>9531027</v>
      </c>
      <c r="J72" s="48">
        <f t="shared" si="35"/>
        <v>6551176</v>
      </c>
      <c r="K72" s="48">
        <f t="shared" si="35"/>
        <v>10054425</v>
      </c>
      <c r="L72" s="48">
        <f t="shared" si="35"/>
        <v>3463787</v>
      </c>
      <c r="M72" s="48">
        <f t="shared" si="35"/>
        <v>8172760</v>
      </c>
      <c r="N72" s="48">
        <f t="shared" si="35"/>
        <v>8673452</v>
      </c>
      <c r="O72" s="48">
        <f t="shared" si="35"/>
        <v>7413799</v>
      </c>
      <c r="P72" s="48">
        <f t="shared" si="35"/>
        <v>5122511</v>
      </c>
      <c r="Q72" s="48">
        <f t="shared" si="35"/>
        <v>3959361</v>
      </c>
      <c r="R72" s="48">
        <f t="shared" si="35"/>
        <v>6942156</v>
      </c>
      <c r="S72" s="48">
        <f t="shared" si="35"/>
        <v>3447465</v>
      </c>
      <c r="T72" s="48">
        <f t="shared" si="35"/>
        <v>7166712</v>
      </c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</row>
    <row r="73" spans="1:237" ht="24.75" customHeight="1" x14ac:dyDescent="0.25">
      <c r="A73" s="40"/>
      <c r="B73" s="41"/>
      <c r="C73" s="41"/>
      <c r="D73" s="54"/>
      <c r="E73" s="106" t="s">
        <v>101</v>
      </c>
      <c r="F73" s="107"/>
      <c r="G73" s="16"/>
      <c r="H73" s="28">
        <f t="shared" ref="H73:H74" si="36">SUM(I73:T73)</f>
        <v>6980296</v>
      </c>
      <c r="I73" s="29">
        <v>287252</v>
      </c>
      <c r="J73" s="29">
        <v>1242907</v>
      </c>
      <c r="K73" s="29">
        <v>1355131</v>
      </c>
      <c r="L73" s="29">
        <v>703980</v>
      </c>
      <c r="M73" s="29">
        <v>563098</v>
      </c>
      <c r="N73" s="29">
        <v>514419</v>
      </c>
      <c r="O73" s="29">
        <v>569197</v>
      </c>
      <c r="P73" s="29">
        <v>495985</v>
      </c>
      <c r="Q73" s="29">
        <v>332190</v>
      </c>
      <c r="R73" s="29">
        <v>448320</v>
      </c>
      <c r="S73" s="29">
        <v>252075</v>
      </c>
      <c r="T73" s="29">
        <v>215742</v>
      </c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</row>
    <row r="74" spans="1:237" ht="25.5" customHeight="1" x14ac:dyDescent="0.25">
      <c r="A74" s="40"/>
      <c r="B74" s="41"/>
      <c r="C74" s="41"/>
      <c r="D74" s="54"/>
      <c r="E74" s="116" t="s">
        <v>102</v>
      </c>
      <c r="F74" s="117"/>
      <c r="G74" s="16"/>
      <c r="H74" s="28">
        <f t="shared" si="36"/>
        <v>1770791</v>
      </c>
      <c r="I74" s="29">
        <v>0</v>
      </c>
      <c r="J74" s="29">
        <v>176690</v>
      </c>
      <c r="K74" s="29">
        <v>176690</v>
      </c>
      <c r="L74" s="29">
        <v>176690</v>
      </c>
      <c r="M74" s="29">
        <v>176690</v>
      </c>
      <c r="N74" s="29">
        <v>180095</v>
      </c>
      <c r="O74" s="29">
        <v>176690</v>
      </c>
      <c r="P74" s="29">
        <v>176690</v>
      </c>
      <c r="Q74" s="29">
        <v>177176</v>
      </c>
      <c r="R74" s="29">
        <v>176690</v>
      </c>
      <c r="S74" s="29">
        <v>176690</v>
      </c>
      <c r="T74" s="30">
        <v>0</v>
      </c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</row>
    <row r="75" spans="1:237" ht="18" customHeight="1" x14ac:dyDescent="0.25">
      <c r="A75" s="40"/>
      <c r="B75" s="41"/>
      <c r="C75" s="41"/>
      <c r="D75" s="54"/>
      <c r="E75" s="106" t="s">
        <v>103</v>
      </c>
      <c r="F75" s="107"/>
      <c r="G75" s="16"/>
      <c r="H75" s="55">
        <f>SUM(H76:H77)</f>
        <v>71747544</v>
      </c>
      <c r="I75" s="55">
        <f t="shared" ref="I75:T75" si="37">SUM(I76:I77)</f>
        <v>9243775</v>
      </c>
      <c r="J75" s="55">
        <f t="shared" si="37"/>
        <v>5131579</v>
      </c>
      <c r="K75" s="55">
        <f t="shared" si="37"/>
        <v>8522604</v>
      </c>
      <c r="L75" s="55">
        <f t="shared" si="37"/>
        <v>2583117</v>
      </c>
      <c r="M75" s="55">
        <f t="shared" si="37"/>
        <v>7432972</v>
      </c>
      <c r="N75" s="55">
        <f t="shared" si="37"/>
        <v>7978938</v>
      </c>
      <c r="O75" s="55">
        <f t="shared" si="37"/>
        <v>6667912</v>
      </c>
      <c r="P75" s="55">
        <f t="shared" si="37"/>
        <v>4449836</v>
      </c>
      <c r="Q75" s="55">
        <f t="shared" si="37"/>
        <v>3449995</v>
      </c>
      <c r="R75" s="55">
        <f t="shared" si="37"/>
        <v>6317146</v>
      </c>
      <c r="S75" s="55">
        <f t="shared" si="37"/>
        <v>3018700</v>
      </c>
      <c r="T75" s="55">
        <f t="shared" si="37"/>
        <v>6950970</v>
      </c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</row>
    <row r="76" spans="1:237" ht="33" customHeight="1" x14ac:dyDescent="0.25">
      <c r="A76" s="40"/>
      <c r="B76" s="41"/>
      <c r="C76" s="41"/>
      <c r="D76" s="54"/>
      <c r="E76" s="56"/>
      <c r="F76" s="57" t="s">
        <v>104</v>
      </c>
      <c r="G76" s="16"/>
      <c r="H76" s="28">
        <f t="shared" ref="H76:H77" si="38">SUM(I76:T76)</f>
        <v>59774337</v>
      </c>
      <c r="I76" s="29">
        <v>7941946</v>
      </c>
      <c r="J76" s="29">
        <v>4053975</v>
      </c>
      <c r="K76" s="29">
        <v>7563254</v>
      </c>
      <c r="L76" s="29">
        <v>1550767</v>
      </c>
      <c r="M76" s="29">
        <v>6748601</v>
      </c>
      <c r="N76" s="29">
        <v>7274027</v>
      </c>
      <c r="O76" s="29">
        <v>5490219</v>
      </c>
      <c r="P76" s="29">
        <v>3422276</v>
      </c>
      <c r="Q76" s="29">
        <v>2587689</v>
      </c>
      <c r="R76" s="29">
        <v>5387124</v>
      </c>
      <c r="S76" s="29">
        <v>2153744</v>
      </c>
      <c r="T76" s="29">
        <v>5600715</v>
      </c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</row>
    <row r="77" spans="1:237" ht="25.5" customHeight="1" x14ac:dyDescent="0.25">
      <c r="A77" s="40"/>
      <c r="B77" s="41"/>
      <c r="C77" s="41"/>
      <c r="D77" s="54"/>
      <c r="E77" s="56"/>
      <c r="F77" s="58" t="s">
        <v>105</v>
      </c>
      <c r="G77" s="16"/>
      <c r="H77" s="28">
        <f t="shared" si="38"/>
        <v>11973207</v>
      </c>
      <c r="I77" s="29">
        <v>1301829</v>
      </c>
      <c r="J77" s="29">
        <v>1077604</v>
      </c>
      <c r="K77" s="29">
        <v>959350</v>
      </c>
      <c r="L77" s="29">
        <v>1032350</v>
      </c>
      <c r="M77" s="29">
        <v>684371</v>
      </c>
      <c r="N77" s="29">
        <v>704911</v>
      </c>
      <c r="O77" s="29">
        <v>1177693</v>
      </c>
      <c r="P77" s="29">
        <v>1027560</v>
      </c>
      <c r="Q77" s="29">
        <v>862306</v>
      </c>
      <c r="R77" s="29">
        <v>930022</v>
      </c>
      <c r="S77" s="29">
        <v>864956</v>
      </c>
      <c r="T77" s="29">
        <v>1350255</v>
      </c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</row>
    <row r="78" spans="1:237" ht="19.5" customHeight="1" x14ac:dyDescent="0.25">
      <c r="A78" s="40"/>
      <c r="B78" s="41"/>
      <c r="C78" s="41"/>
      <c r="D78" s="123" t="s">
        <v>106</v>
      </c>
      <c r="E78" s="123"/>
      <c r="F78" s="124"/>
      <c r="G78" s="16"/>
      <c r="H78" s="48">
        <f>SUM(H79:H80)</f>
        <v>496503171</v>
      </c>
      <c r="I78" s="48">
        <f t="shared" ref="I78:S78" si="39">SUM(I79:I80)</f>
        <v>70308440</v>
      </c>
      <c r="J78" s="48">
        <f t="shared" si="39"/>
        <v>56854762</v>
      </c>
      <c r="K78" s="48">
        <f t="shared" si="39"/>
        <v>50890729</v>
      </c>
      <c r="L78" s="48">
        <f t="shared" si="39"/>
        <v>21042817</v>
      </c>
      <c r="M78" s="48">
        <f t="shared" si="39"/>
        <v>23490538</v>
      </c>
      <c r="N78" s="48">
        <f t="shared" si="39"/>
        <v>23739694</v>
      </c>
      <c r="O78" s="48">
        <f t="shared" si="39"/>
        <v>67626586</v>
      </c>
      <c r="P78" s="48">
        <f t="shared" si="39"/>
        <v>60009706</v>
      </c>
      <c r="Q78" s="48">
        <f t="shared" si="39"/>
        <v>50411138</v>
      </c>
      <c r="R78" s="48">
        <f t="shared" si="39"/>
        <v>24540796</v>
      </c>
      <c r="S78" s="48">
        <f t="shared" si="39"/>
        <v>20589775</v>
      </c>
      <c r="T78" s="48">
        <f>SUM(T79:T80)</f>
        <v>26998190</v>
      </c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</row>
    <row r="79" spans="1:237" ht="19.5" customHeight="1" x14ac:dyDescent="0.25">
      <c r="A79" s="40"/>
      <c r="B79" s="41"/>
      <c r="C79" s="41"/>
      <c r="D79" s="54"/>
      <c r="E79" s="106" t="s">
        <v>107</v>
      </c>
      <c r="F79" s="107"/>
      <c r="G79" s="16"/>
      <c r="H79" s="28">
        <f t="shared" ref="H79:H80" si="40">SUM(I79:T79)</f>
        <v>18942320</v>
      </c>
      <c r="I79" s="29">
        <v>840826</v>
      </c>
      <c r="J79" s="29">
        <v>718532</v>
      </c>
      <c r="K79" s="29">
        <v>603565</v>
      </c>
      <c r="L79" s="29">
        <v>1481728</v>
      </c>
      <c r="M79" s="29">
        <v>1876084</v>
      </c>
      <c r="N79" s="29">
        <v>1900439</v>
      </c>
      <c r="O79" s="29">
        <v>2245736</v>
      </c>
      <c r="P79" s="29">
        <v>2446493</v>
      </c>
      <c r="Q79" s="29">
        <v>1628804</v>
      </c>
      <c r="R79" s="29">
        <v>3737300</v>
      </c>
      <c r="S79" s="29">
        <v>954469</v>
      </c>
      <c r="T79" s="29">
        <v>508344</v>
      </c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</row>
    <row r="80" spans="1:237" ht="19.5" customHeight="1" x14ac:dyDescent="0.25">
      <c r="A80" s="40"/>
      <c r="B80" s="41"/>
      <c r="C80" s="41"/>
      <c r="D80" s="59"/>
      <c r="E80" s="106" t="s">
        <v>108</v>
      </c>
      <c r="F80" s="107"/>
      <c r="G80" s="16"/>
      <c r="H80" s="28">
        <f t="shared" si="40"/>
        <v>477560851</v>
      </c>
      <c r="I80" s="29">
        <v>69467614</v>
      </c>
      <c r="J80" s="29">
        <v>56136230</v>
      </c>
      <c r="K80" s="29">
        <v>50287164</v>
      </c>
      <c r="L80" s="29">
        <v>19561089</v>
      </c>
      <c r="M80" s="29">
        <v>21614454</v>
      </c>
      <c r="N80" s="29">
        <v>21839255</v>
      </c>
      <c r="O80" s="29">
        <v>65380850</v>
      </c>
      <c r="P80" s="29">
        <v>57563213</v>
      </c>
      <c r="Q80" s="29">
        <v>48782334</v>
      </c>
      <c r="R80" s="29">
        <v>20803496</v>
      </c>
      <c r="S80" s="29">
        <v>19635306</v>
      </c>
      <c r="T80" s="29">
        <v>26489846</v>
      </c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</row>
    <row r="81" spans="1:237" ht="19.5" customHeight="1" x14ac:dyDescent="0.25">
      <c r="A81" s="40"/>
      <c r="B81" s="41"/>
      <c r="C81" s="41"/>
      <c r="D81" s="134" t="s">
        <v>109</v>
      </c>
      <c r="E81" s="134"/>
      <c r="F81" s="135"/>
      <c r="G81" s="16"/>
      <c r="H81" s="48">
        <f>H82+H86</f>
        <v>824910</v>
      </c>
      <c r="I81" s="48">
        <f>I82+I86</f>
        <v>178729</v>
      </c>
      <c r="J81" s="48">
        <f t="shared" ref="J81:T81" si="41">J82+J86</f>
        <v>7598</v>
      </c>
      <c r="K81" s="48">
        <f t="shared" si="41"/>
        <v>89097</v>
      </c>
      <c r="L81" s="48">
        <f t="shared" si="41"/>
        <v>18253</v>
      </c>
      <c r="M81" s="48">
        <f t="shared" si="41"/>
        <v>165254</v>
      </c>
      <c r="N81" s="48">
        <f t="shared" si="41"/>
        <v>3041</v>
      </c>
      <c r="O81" s="48">
        <f t="shared" si="41"/>
        <v>31003</v>
      </c>
      <c r="P81" s="48">
        <f t="shared" si="41"/>
        <v>130096</v>
      </c>
      <c r="Q81" s="48">
        <f t="shared" si="41"/>
        <v>166297</v>
      </c>
      <c r="R81" s="48">
        <f t="shared" si="41"/>
        <v>21033</v>
      </c>
      <c r="S81" s="48">
        <f t="shared" si="41"/>
        <v>8254</v>
      </c>
      <c r="T81" s="48">
        <f t="shared" si="41"/>
        <v>6255</v>
      </c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</row>
    <row r="82" spans="1:237" ht="19.5" customHeight="1" x14ac:dyDescent="0.25">
      <c r="A82" s="40"/>
      <c r="B82" s="41"/>
      <c r="C82" s="41"/>
      <c r="D82" s="56"/>
      <c r="E82" s="60" t="s">
        <v>110</v>
      </c>
      <c r="F82" s="61"/>
      <c r="G82" s="16"/>
      <c r="H82" s="55">
        <f>SUM(H83:H85)</f>
        <v>824909</v>
      </c>
      <c r="I82" s="55">
        <f>SUM(I83:I85)</f>
        <v>178729</v>
      </c>
      <c r="J82" s="55">
        <f t="shared" ref="J82:T82" si="42">SUM(J83:J85)</f>
        <v>7598</v>
      </c>
      <c r="K82" s="55">
        <f t="shared" si="42"/>
        <v>89097</v>
      </c>
      <c r="L82" s="55">
        <f t="shared" si="42"/>
        <v>18253</v>
      </c>
      <c r="M82" s="55">
        <f t="shared" si="42"/>
        <v>165254</v>
      </c>
      <c r="N82" s="55">
        <f t="shared" si="42"/>
        <v>3041</v>
      </c>
      <c r="O82" s="55">
        <f t="shared" si="42"/>
        <v>31002</v>
      </c>
      <c r="P82" s="55">
        <f t="shared" si="42"/>
        <v>130096</v>
      </c>
      <c r="Q82" s="55">
        <f t="shared" si="42"/>
        <v>166297</v>
      </c>
      <c r="R82" s="55">
        <f t="shared" si="42"/>
        <v>21033</v>
      </c>
      <c r="S82" s="55">
        <f t="shared" si="42"/>
        <v>8254</v>
      </c>
      <c r="T82" s="55">
        <f t="shared" si="42"/>
        <v>6255</v>
      </c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</row>
    <row r="83" spans="1:237" ht="19.5" customHeight="1" x14ac:dyDescent="0.25">
      <c r="A83" s="40"/>
      <c r="B83" s="41"/>
      <c r="C83" s="41"/>
      <c r="D83" s="56"/>
      <c r="E83" s="60"/>
      <c r="F83" s="58" t="s">
        <v>111</v>
      </c>
      <c r="G83" s="16"/>
      <c r="H83" s="28">
        <f t="shared" ref="H83:H86" si="43">SUM(I83:T83)</f>
        <v>150809</v>
      </c>
      <c r="I83" s="29">
        <v>21029</v>
      </c>
      <c r="J83" s="29">
        <v>7598</v>
      </c>
      <c r="K83" s="29">
        <v>8597</v>
      </c>
      <c r="L83" s="29">
        <v>18253</v>
      </c>
      <c r="M83" s="29">
        <v>7554</v>
      </c>
      <c r="N83" s="29">
        <v>3041</v>
      </c>
      <c r="O83" s="29">
        <v>31002</v>
      </c>
      <c r="P83" s="29">
        <v>9596</v>
      </c>
      <c r="Q83" s="29">
        <v>8597</v>
      </c>
      <c r="R83" s="29">
        <v>21033</v>
      </c>
      <c r="S83" s="29">
        <v>8254</v>
      </c>
      <c r="T83" s="29">
        <v>6255</v>
      </c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</row>
    <row r="84" spans="1:237" ht="19.5" customHeight="1" x14ac:dyDescent="0.25">
      <c r="A84" s="40"/>
      <c r="B84" s="41"/>
      <c r="C84" s="41"/>
      <c r="D84" s="56"/>
      <c r="E84" s="60"/>
      <c r="F84" s="58" t="s">
        <v>112</v>
      </c>
      <c r="G84" s="16"/>
      <c r="H84" s="28">
        <f t="shared" si="43"/>
        <v>201000</v>
      </c>
      <c r="I84" s="29">
        <v>0</v>
      </c>
      <c r="J84" s="30">
        <v>0</v>
      </c>
      <c r="K84" s="29">
        <v>80500</v>
      </c>
      <c r="L84" s="30">
        <v>0</v>
      </c>
      <c r="M84" s="30">
        <v>0</v>
      </c>
      <c r="N84" s="30">
        <v>0</v>
      </c>
      <c r="O84" s="30">
        <v>0</v>
      </c>
      <c r="P84" s="29">
        <v>120500</v>
      </c>
      <c r="Q84" s="30">
        <v>0</v>
      </c>
      <c r="R84" s="30">
        <v>0</v>
      </c>
      <c r="S84" s="30">
        <v>0</v>
      </c>
      <c r="T84" s="30">
        <v>0</v>
      </c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</row>
    <row r="85" spans="1:237" ht="19.5" customHeight="1" x14ac:dyDescent="0.25">
      <c r="A85" s="40"/>
      <c r="B85" s="41"/>
      <c r="C85" s="41"/>
      <c r="D85" s="56"/>
      <c r="E85" s="60"/>
      <c r="F85" s="58" t="s">
        <v>76</v>
      </c>
      <c r="G85" s="16"/>
      <c r="H85" s="28">
        <f t="shared" si="43"/>
        <v>473100</v>
      </c>
      <c r="I85" s="29">
        <v>157700</v>
      </c>
      <c r="J85" s="30">
        <v>0</v>
      </c>
      <c r="K85" s="30">
        <v>0</v>
      </c>
      <c r="L85" s="30">
        <v>0</v>
      </c>
      <c r="M85" s="29">
        <v>157700</v>
      </c>
      <c r="N85" s="30">
        <v>0</v>
      </c>
      <c r="O85" s="30">
        <v>0</v>
      </c>
      <c r="P85" s="30">
        <v>0</v>
      </c>
      <c r="Q85" s="29">
        <v>157700</v>
      </c>
      <c r="R85" s="30">
        <v>0</v>
      </c>
      <c r="S85" s="30">
        <v>0</v>
      </c>
      <c r="T85" s="30">
        <v>0</v>
      </c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</row>
    <row r="86" spans="1:237" ht="30.75" customHeight="1" x14ac:dyDescent="0.25">
      <c r="A86" s="40"/>
      <c r="B86" s="41"/>
      <c r="C86" s="41"/>
      <c r="D86" s="56"/>
      <c r="E86" s="136" t="s">
        <v>113</v>
      </c>
      <c r="F86" s="137"/>
      <c r="G86" s="16"/>
      <c r="H86" s="28">
        <f t="shared" si="43"/>
        <v>1</v>
      </c>
      <c r="I86" s="29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29">
        <v>1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</row>
    <row r="87" spans="1:237" ht="15" customHeight="1" x14ac:dyDescent="0.25">
      <c r="A87" s="40"/>
      <c r="B87" s="41"/>
      <c r="C87" s="41"/>
      <c r="D87" s="138" t="s">
        <v>114</v>
      </c>
      <c r="E87" s="138"/>
      <c r="F87" s="139"/>
      <c r="G87" s="16"/>
      <c r="H87" s="48">
        <f>H88</f>
        <v>28216250</v>
      </c>
      <c r="I87" s="48">
        <f t="shared" ref="I87:T87" si="44">I88</f>
        <v>373002</v>
      </c>
      <c r="J87" s="48">
        <f t="shared" si="44"/>
        <v>368062</v>
      </c>
      <c r="K87" s="48">
        <f t="shared" si="44"/>
        <v>383866</v>
      </c>
      <c r="L87" s="48">
        <f t="shared" si="44"/>
        <v>436165</v>
      </c>
      <c r="M87" s="48">
        <f t="shared" si="44"/>
        <v>3341954</v>
      </c>
      <c r="N87" s="48">
        <f t="shared" si="44"/>
        <v>3363394</v>
      </c>
      <c r="O87" s="48">
        <f t="shared" si="44"/>
        <v>3236338</v>
      </c>
      <c r="P87" s="48">
        <f t="shared" si="44"/>
        <v>3355788</v>
      </c>
      <c r="Q87" s="48">
        <f t="shared" si="44"/>
        <v>3363876</v>
      </c>
      <c r="R87" s="48">
        <f t="shared" si="44"/>
        <v>3340853</v>
      </c>
      <c r="S87" s="48">
        <f t="shared" si="44"/>
        <v>3356702</v>
      </c>
      <c r="T87" s="48">
        <f t="shared" si="44"/>
        <v>3296250</v>
      </c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</row>
    <row r="88" spans="1:237" ht="18.75" customHeight="1" x14ac:dyDescent="0.25">
      <c r="A88" s="40"/>
      <c r="B88" s="62"/>
      <c r="C88" s="41"/>
      <c r="D88" s="54"/>
      <c r="E88" s="106" t="s">
        <v>115</v>
      </c>
      <c r="F88" s="107"/>
      <c r="G88" s="16"/>
      <c r="H88" s="28">
        <f t="shared" ref="H88" si="45">SUM(I88:T88)</f>
        <v>28216250</v>
      </c>
      <c r="I88" s="29">
        <v>373002</v>
      </c>
      <c r="J88" s="29">
        <v>368062</v>
      </c>
      <c r="K88" s="29">
        <v>383866</v>
      </c>
      <c r="L88" s="29">
        <v>436165</v>
      </c>
      <c r="M88" s="29">
        <v>3341954</v>
      </c>
      <c r="N88" s="29">
        <v>3363394</v>
      </c>
      <c r="O88" s="29">
        <v>3236338</v>
      </c>
      <c r="P88" s="29">
        <v>3355788</v>
      </c>
      <c r="Q88" s="29">
        <v>3363876</v>
      </c>
      <c r="R88" s="29">
        <v>3340853</v>
      </c>
      <c r="S88" s="29">
        <v>3356702</v>
      </c>
      <c r="T88" s="29">
        <v>3296250</v>
      </c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</row>
    <row r="89" spans="1:237" ht="30.75" customHeight="1" x14ac:dyDescent="0.25">
      <c r="A89" s="40"/>
      <c r="B89" s="41"/>
      <c r="C89" s="26"/>
      <c r="D89" s="123" t="s">
        <v>116</v>
      </c>
      <c r="E89" s="123"/>
      <c r="F89" s="124"/>
      <c r="G89" s="16"/>
      <c r="H89" s="48">
        <f>H90</f>
        <v>522557</v>
      </c>
      <c r="I89" s="48">
        <f t="shared" ref="I89:T89" si="46">I90</f>
        <v>41653</v>
      </c>
      <c r="J89" s="48">
        <f t="shared" si="46"/>
        <v>41653</v>
      </c>
      <c r="K89" s="48">
        <f t="shared" si="46"/>
        <v>41653</v>
      </c>
      <c r="L89" s="48">
        <f t="shared" si="46"/>
        <v>41653</v>
      </c>
      <c r="M89" s="48">
        <f t="shared" si="46"/>
        <v>41653</v>
      </c>
      <c r="N89" s="48">
        <f t="shared" si="46"/>
        <v>41653</v>
      </c>
      <c r="O89" s="48">
        <f t="shared" si="46"/>
        <v>45440</v>
      </c>
      <c r="P89" s="48">
        <f t="shared" si="46"/>
        <v>45440</v>
      </c>
      <c r="Q89" s="48">
        <f t="shared" si="46"/>
        <v>45440</v>
      </c>
      <c r="R89" s="48">
        <f t="shared" si="46"/>
        <v>45440</v>
      </c>
      <c r="S89" s="48">
        <f t="shared" si="46"/>
        <v>45440</v>
      </c>
      <c r="T89" s="48">
        <f t="shared" si="46"/>
        <v>45439</v>
      </c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</row>
    <row r="90" spans="1:237" ht="18" customHeight="1" x14ac:dyDescent="0.25">
      <c r="A90" s="40"/>
      <c r="B90" s="41"/>
      <c r="C90" s="26"/>
      <c r="D90" s="54"/>
      <c r="E90" s="106" t="s">
        <v>117</v>
      </c>
      <c r="F90" s="107"/>
      <c r="G90" s="16"/>
      <c r="H90" s="28">
        <f t="shared" ref="H90" si="47">SUM(I90:T90)</f>
        <v>522557</v>
      </c>
      <c r="I90" s="29">
        <v>41653</v>
      </c>
      <c r="J90" s="29">
        <v>41653</v>
      </c>
      <c r="K90" s="29">
        <v>41653</v>
      </c>
      <c r="L90" s="29">
        <v>41653</v>
      </c>
      <c r="M90" s="29">
        <v>41653</v>
      </c>
      <c r="N90" s="29">
        <v>41653</v>
      </c>
      <c r="O90" s="29">
        <v>45440</v>
      </c>
      <c r="P90" s="29">
        <v>45440</v>
      </c>
      <c r="Q90" s="29">
        <v>45440</v>
      </c>
      <c r="R90" s="29">
        <v>45440</v>
      </c>
      <c r="S90" s="29">
        <v>45440</v>
      </c>
      <c r="T90" s="29">
        <v>45439</v>
      </c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</row>
    <row r="91" spans="1:237" ht="17.25" customHeight="1" x14ac:dyDescent="0.25">
      <c r="A91" s="40"/>
      <c r="B91" s="41"/>
      <c r="C91" s="26"/>
      <c r="D91" s="134" t="s">
        <v>118</v>
      </c>
      <c r="E91" s="134"/>
      <c r="F91" s="135"/>
      <c r="G91" s="16"/>
      <c r="H91" s="48">
        <f>SUM(H92:H93)</f>
        <v>74891442</v>
      </c>
      <c r="I91" s="48">
        <f t="shared" ref="I91:T91" si="48">SUM(I92:I93)</f>
        <v>6276512</v>
      </c>
      <c r="J91" s="48">
        <f t="shared" si="48"/>
        <v>7154729</v>
      </c>
      <c r="K91" s="48">
        <f t="shared" si="48"/>
        <v>6758915</v>
      </c>
      <c r="L91" s="48">
        <f t="shared" si="48"/>
        <v>5242293</v>
      </c>
      <c r="M91" s="48">
        <f t="shared" si="48"/>
        <v>6185609</v>
      </c>
      <c r="N91" s="48">
        <f t="shared" si="48"/>
        <v>5680241</v>
      </c>
      <c r="O91" s="48">
        <f t="shared" si="48"/>
        <v>6384089</v>
      </c>
      <c r="P91" s="48">
        <f t="shared" si="48"/>
        <v>6878652</v>
      </c>
      <c r="Q91" s="48">
        <f t="shared" si="48"/>
        <v>6815311</v>
      </c>
      <c r="R91" s="48">
        <f t="shared" si="48"/>
        <v>6482914</v>
      </c>
      <c r="S91" s="48">
        <f t="shared" si="48"/>
        <v>6462461</v>
      </c>
      <c r="T91" s="48">
        <f t="shared" si="48"/>
        <v>4569716</v>
      </c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</row>
    <row r="92" spans="1:237" s="49" customFormat="1" ht="18" customHeight="1" x14ac:dyDescent="0.25">
      <c r="A92" s="40"/>
      <c r="B92" s="41"/>
      <c r="C92" s="26"/>
      <c r="D92" s="54"/>
      <c r="E92" s="106" t="s">
        <v>119</v>
      </c>
      <c r="F92" s="107"/>
      <c r="G92" s="16"/>
      <c r="H92" s="28">
        <f t="shared" ref="H92:H93" si="49">SUM(I92:T92)</f>
        <v>745912</v>
      </c>
      <c r="I92" s="29">
        <v>2101</v>
      </c>
      <c r="J92" s="29">
        <v>836</v>
      </c>
      <c r="K92" s="29">
        <v>1017</v>
      </c>
      <c r="L92" s="29">
        <v>594</v>
      </c>
      <c r="M92" s="29">
        <v>1081</v>
      </c>
      <c r="N92" s="29">
        <v>184001</v>
      </c>
      <c r="O92" s="29">
        <v>182181</v>
      </c>
      <c r="P92" s="29">
        <v>185256</v>
      </c>
      <c r="Q92" s="29">
        <v>186977</v>
      </c>
      <c r="R92" s="29">
        <v>685</v>
      </c>
      <c r="S92" s="29">
        <v>616</v>
      </c>
      <c r="T92" s="29">
        <v>567</v>
      </c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</row>
    <row r="93" spans="1:237" ht="19.5" customHeight="1" x14ac:dyDescent="0.25">
      <c r="A93" s="40"/>
      <c r="B93" s="41"/>
      <c r="C93" s="26"/>
      <c r="D93" s="54"/>
      <c r="E93" s="106" t="s">
        <v>120</v>
      </c>
      <c r="F93" s="107"/>
      <c r="G93" s="16"/>
      <c r="H93" s="28">
        <f t="shared" si="49"/>
        <v>74145530</v>
      </c>
      <c r="I93" s="29">
        <v>6274411</v>
      </c>
      <c r="J93" s="29">
        <v>7153893</v>
      </c>
      <c r="K93" s="29">
        <v>6757898</v>
      </c>
      <c r="L93" s="29">
        <v>5241699</v>
      </c>
      <c r="M93" s="29">
        <v>6184528</v>
      </c>
      <c r="N93" s="29">
        <v>5496240</v>
      </c>
      <c r="O93" s="29">
        <v>6201908</v>
      </c>
      <c r="P93" s="29">
        <v>6693396</v>
      </c>
      <c r="Q93" s="29">
        <v>6628334</v>
      </c>
      <c r="R93" s="29">
        <v>6482229</v>
      </c>
      <c r="S93" s="29">
        <v>6461845</v>
      </c>
      <c r="T93" s="29">
        <v>4569149</v>
      </c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  <c r="HY93" s="16"/>
      <c r="HZ93" s="16"/>
      <c r="IA93" s="16"/>
      <c r="IB93" s="16"/>
      <c r="IC93" s="16"/>
    </row>
    <row r="94" spans="1:237" ht="21" customHeight="1" x14ac:dyDescent="0.25">
      <c r="A94" s="40"/>
      <c r="B94" s="41"/>
      <c r="C94" s="26"/>
      <c r="D94" s="134" t="s">
        <v>78</v>
      </c>
      <c r="E94" s="134"/>
      <c r="F94" s="135"/>
      <c r="G94" s="16"/>
      <c r="H94" s="48">
        <f>SUM(H95:H97)</f>
        <v>5049769</v>
      </c>
      <c r="I94" s="48">
        <f t="shared" ref="I94:T94" si="50">SUM(I95:I97)</f>
        <v>366435</v>
      </c>
      <c r="J94" s="48">
        <f t="shared" si="50"/>
        <v>277470</v>
      </c>
      <c r="K94" s="48">
        <f t="shared" si="50"/>
        <v>277557</v>
      </c>
      <c r="L94" s="48">
        <f t="shared" si="50"/>
        <v>421531</v>
      </c>
      <c r="M94" s="48">
        <f t="shared" si="50"/>
        <v>421618</v>
      </c>
      <c r="N94" s="48">
        <f t="shared" si="50"/>
        <v>422131</v>
      </c>
      <c r="O94" s="48">
        <f t="shared" si="50"/>
        <v>578610</v>
      </c>
      <c r="P94" s="48">
        <f t="shared" si="50"/>
        <v>598115</v>
      </c>
      <c r="Q94" s="48">
        <f t="shared" si="50"/>
        <v>421618</v>
      </c>
      <c r="R94" s="48">
        <f t="shared" si="50"/>
        <v>421531</v>
      </c>
      <c r="S94" s="48">
        <f t="shared" si="50"/>
        <v>421621</v>
      </c>
      <c r="T94" s="48">
        <f t="shared" si="50"/>
        <v>421532</v>
      </c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6"/>
      <c r="HX94" s="16"/>
      <c r="HY94" s="16"/>
      <c r="HZ94" s="16"/>
      <c r="IA94" s="16"/>
      <c r="IB94" s="16"/>
      <c r="IC94" s="16"/>
    </row>
    <row r="95" spans="1:237" ht="17.25" customHeight="1" x14ac:dyDescent="0.25">
      <c r="A95" s="40"/>
      <c r="B95" s="41"/>
      <c r="C95" s="26"/>
      <c r="D95" s="63"/>
      <c r="E95" s="132" t="s">
        <v>121</v>
      </c>
      <c r="F95" s="133"/>
      <c r="G95" s="16"/>
      <c r="H95" s="28">
        <f t="shared" ref="H95:H97" si="51">SUM(I95:T95)</f>
        <v>639369</v>
      </c>
      <c r="I95" s="29">
        <v>53324</v>
      </c>
      <c r="J95" s="29">
        <v>53237</v>
      </c>
      <c r="K95" s="29">
        <v>53324</v>
      </c>
      <c r="L95" s="29">
        <v>53237</v>
      </c>
      <c r="M95" s="29">
        <v>53324</v>
      </c>
      <c r="N95" s="29">
        <v>53237</v>
      </c>
      <c r="O95" s="29">
        <v>53324</v>
      </c>
      <c r="P95" s="29">
        <v>53237</v>
      </c>
      <c r="Q95" s="29">
        <v>53324</v>
      </c>
      <c r="R95" s="29">
        <v>53237</v>
      </c>
      <c r="S95" s="29">
        <v>53327</v>
      </c>
      <c r="T95" s="29">
        <v>53237</v>
      </c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6"/>
      <c r="HU95" s="16"/>
      <c r="HV95" s="16"/>
      <c r="HW95" s="16"/>
      <c r="HX95" s="16"/>
      <c r="HY95" s="16"/>
      <c r="HZ95" s="16"/>
      <c r="IA95" s="16"/>
      <c r="IB95" s="16"/>
      <c r="IC95" s="16"/>
    </row>
    <row r="96" spans="1:237" ht="21" customHeight="1" x14ac:dyDescent="0.25">
      <c r="A96" s="40"/>
      <c r="B96" s="41"/>
      <c r="C96" s="26"/>
      <c r="D96" s="63"/>
      <c r="E96" s="56" t="s">
        <v>122</v>
      </c>
      <c r="F96" s="58"/>
      <c r="G96" s="16"/>
      <c r="H96" s="28">
        <f t="shared" si="51"/>
        <v>4381492</v>
      </c>
      <c r="I96" s="29">
        <v>310752</v>
      </c>
      <c r="J96" s="29">
        <v>221874</v>
      </c>
      <c r="K96" s="29">
        <v>221874</v>
      </c>
      <c r="L96" s="29">
        <v>365935</v>
      </c>
      <c r="M96" s="29">
        <v>365935</v>
      </c>
      <c r="N96" s="29">
        <v>365935</v>
      </c>
      <c r="O96" s="29">
        <v>522927</v>
      </c>
      <c r="P96" s="29">
        <v>542519</v>
      </c>
      <c r="Q96" s="29">
        <v>365935</v>
      </c>
      <c r="R96" s="29">
        <v>365935</v>
      </c>
      <c r="S96" s="29">
        <v>365935</v>
      </c>
      <c r="T96" s="29">
        <v>365936</v>
      </c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6"/>
      <c r="HX96" s="16"/>
      <c r="HY96" s="16"/>
      <c r="HZ96" s="16"/>
      <c r="IA96" s="16"/>
      <c r="IB96" s="16"/>
      <c r="IC96" s="16"/>
    </row>
    <row r="97" spans="1:237" ht="18.75" customHeight="1" x14ac:dyDescent="0.25">
      <c r="A97" s="40"/>
      <c r="B97" s="41"/>
      <c r="C97" s="26"/>
      <c r="D97" s="54"/>
      <c r="E97" s="106" t="s">
        <v>123</v>
      </c>
      <c r="F97" s="107"/>
      <c r="G97" s="16"/>
      <c r="H97" s="28">
        <f t="shared" si="51"/>
        <v>28908</v>
      </c>
      <c r="I97" s="29">
        <v>2359</v>
      </c>
      <c r="J97" s="29">
        <v>2359</v>
      </c>
      <c r="K97" s="29">
        <v>2359</v>
      </c>
      <c r="L97" s="29">
        <v>2359</v>
      </c>
      <c r="M97" s="29">
        <v>2359</v>
      </c>
      <c r="N97" s="29">
        <v>2959</v>
      </c>
      <c r="O97" s="29">
        <v>2359</v>
      </c>
      <c r="P97" s="29">
        <v>2359</v>
      </c>
      <c r="Q97" s="29">
        <v>2359</v>
      </c>
      <c r="R97" s="29">
        <v>2359</v>
      </c>
      <c r="S97" s="29">
        <v>2359</v>
      </c>
      <c r="T97" s="29">
        <v>2359</v>
      </c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</row>
    <row r="98" spans="1:237" ht="21" customHeight="1" x14ac:dyDescent="0.25">
      <c r="A98" s="40"/>
      <c r="B98" s="41"/>
      <c r="C98" s="26"/>
      <c r="D98" s="134" t="s">
        <v>124</v>
      </c>
      <c r="E98" s="134"/>
      <c r="F98" s="135"/>
      <c r="G98" s="16"/>
      <c r="H98" s="48">
        <f>SUM(H99:H100)</f>
        <v>8672100</v>
      </c>
      <c r="I98" s="48">
        <f t="shared" ref="I98:T98" si="52">SUM(I99:I100)</f>
        <v>1151032</v>
      </c>
      <c r="J98" s="48">
        <f t="shared" si="52"/>
        <v>872124</v>
      </c>
      <c r="K98" s="48">
        <f t="shared" si="52"/>
        <v>624988</v>
      </c>
      <c r="L98" s="48">
        <f t="shared" si="52"/>
        <v>496508</v>
      </c>
      <c r="M98" s="48">
        <f t="shared" si="52"/>
        <v>608127</v>
      </c>
      <c r="N98" s="48">
        <f t="shared" si="52"/>
        <v>1094666</v>
      </c>
      <c r="O98" s="48">
        <f t="shared" si="52"/>
        <v>759068</v>
      </c>
      <c r="P98" s="48">
        <f t="shared" si="52"/>
        <v>675064</v>
      </c>
      <c r="Q98" s="48">
        <f t="shared" si="52"/>
        <v>831930</v>
      </c>
      <c r="R98" s="48">
        <f t="shared" si="52"/>
        <v>515739</v>
      </c>
      <c r="S98" s="48">
        <f t="shared" si="52"/>
        <v>518932</v>
      </c>
      <c r="T98" s="48">
        <f t="shared" si="52"/>
        <v>523922</v>
      </c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</row>
    <row r="99" spans="1:237" ht="18" customHeight="1" x14ac:dyDescent="0.25">
      <c r="A99" s="40"/>
      <c r="B99" s="41"/>
      <c r="C99" s="26"/>
      <c r="D99" s="54"/>
      <c r="E99" s="106" t="s">
        <v>125</v>
      </c>
      <c r="F99" s="107"/>
      <c r="G99" s="16"/>
      <c r="H99" s="28">
        <f t="shared" ref="H99:H100" si="53">SUM(I99:T99)</f>
        <v>6700706</v>
      </c>
      <c r="I99" s="29">
        <v>745196</v>
      </c>
      <c r="J99" s="29">
        <v>610638</v>
      </c>
      <c r="K99" s="29">
        <v>421464</v>
      </c>
      <c r="L99" s="29">
        <v>421464</v>
      </c>
      <c r="M99" s="29">
        <v>481545</v>
      </c>
      <c r="N99" s="29">
        <v>977282</v>
      </c>
      <c r="O99" s="29">
        <v>636720</v>
      </c>
      <c r="P99" s="29">
        <v>501762</v>
      </c>
      <c r="Q99" s="29">
        <v>710458</v>
      </c>
      <c r="R99" s="29">
        <v>394267</v>
      </c>
      <c r="S99" s="29">
        <v>397460</v>
      </c>
      <c r="T99" s="29">
        <v>402450</v>
      </c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</row>
    <row r="100" spans="1:237" ht="18" customHeight="1" x14ac:dyDescent="0.25">
      <c r="A100" s="40"/>
      <c r="B100" s="41"/>
      <c r="C100" s="26"/>
      <c r="D100" s="54"/>
      <c r="E100" s="106" t="s">
        <v>126</v>
      </c>
      <c r="F100" s="107"/>
      <c r="G100" s="16"/>
      <c r="H100" s="28">
        <f t="shared" si="53"/>
        <v>1971394</v>
      </c>
      <c r="I100" s="29">
        <v>405836</v>
      </c>
      <c r="J100" s="29">
        <v>261486</v>
      </c>
      <c r="K100" s="29">
        <v>203524</v>
      </c>
      <c r="L100" s="29">
        <v>75044</v>
      </c>
      <c r="M100" s="29">
        <v>126582</v>
      </c>
      <c r="N100" s="29">
        <v>117384</v>
      </c>
      <c r="O100" s="29">
        <v>122348</v>
      </c>
      <c r="P100" s="29">
        <v>173302</v>
      </c>
      <c r="Q100" s="29">
        <v>121472</v>
      </c>
      <c r="R100" s="29">
        <v>121472</v>
      </c>
      <c r="S100" s="29">
        <v>121472</v>
      </c>
      <c r="T100" s="29">
        <v>121472</v>
      </c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</row>
    <row r="101" spans="1:237" ht="17.25" customHeight="1" x14ac:dyDescent="0.25">
      <c r="A101" s="40"/>
      <c r="B101" s="41"/>
      <c r="C101" s="26"/>
      <c r="D101" s="134" t="s">
        <v>127</v>
      </c>
      <c r="E101" s="134"/>
      <c r="F101" s="135"/>
      <c r="G101" s="16"/>
      <c r="H101" s="48">
        <f>H102+H103</f>
        <v>7839076</v>
      </c>
      <c r="I101" s="48">
        <f t="shared" ref="I101:T101" si="54">I102+I103</f>
        <v>15720</v>
      </c>
      <c r="J101" s="48">
        <f t="shared" si="54"/>
        <v>75477</v>
      </c>
      <c r="K101" s="48">
        <f t="shared" si="54"/>
        <v>56761</v>
      </c>
      <c r="L101" s="48">
        <f t="shared" si="54"/>
        <v>42598</v>
      </c>
      <c r="M101" s="48">
        <f t="shared" si="54"/>
        <v>317312</v>
      </c>
      <c r="N101" s="48">
        <f t="shared" si="54"/>
        <v>398409</v>
      </c>
      <c r="O101" s="48">
        <f t="shared" si="54"/>
        <v>5447772</v>
      </c>
      <c r="P101" s="48">
        <f t="shared" si="54"/>
        <v>366956</v>
      </c>
      <c r="Q101" s="48">
        <f t="shared" si="54"/>
        <v>307712</v>
      </c>
      <c r="R101" s="48">
        <f t="shared" si="54"/>
        <v>600664</v>
      </c>
      <c r="S101" s="48">
        <f t="shared" si="54"/>
        <v>197330</v>
      </c>
      <c r="T101" s="48">
        <f t="shared" si="54"/>
        <v>12365</v>
      </c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</row>
    <row r="102" spans="1:237" ht="18" customHeight="1" x14ac:dyDescent="0.25">
      <c r="A102" s="40"/>
      <c r="B102" s="41"/>
      <c r="C102" s="26"/>
      <c r="D102" s="54"/>
      <c r="E102" s="106" t="s">
        <v>128</v>
      </c>
      <c r="F102" s="107"/>
      <c r="G102" s="16"/>
      <c r="H102" s="28">
        <f t="shared" ref="H102:H103" si="55">SUM(I102:T102)</f>
        <v>2665556</v>
      </c>
      <c r="I102" s="29">
        <v>15720</v>
      </c>
      <c r="J102" s="29">
        <v>75477</v>
      </c>
      <c r="K102" s="29">
        <v>56761</v>
      </c>
      <c r="L102" s="29">
        <v>42598</v>
      </c>
      <c r="M102" s="29">
        <v>317312</v>
      </c>
      <c r="N102" s="29">
        <v>398409</v>
      </c>
      <c r="O102" s="29">
        <v>274252</v>
      </c>
      <c r="P102" s="29">
        <v>366956</v>
      </c>
      <c r="Q102" s="29">
        <v>307712</v>
      </c>
      <c r="R102" s="29">
        <v>600664</v>
      </c>
      <c r="S102" s="29">
        <v>197330</v>
      </c>
      <c r="T102" s="29">
        <v>12365</v>
      </c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</row>
    <row r="103" spans="1:237" ht="21.75" customHeight="1" x14ac:dyDescent="0.25">
      <c r="A103" s="40"/>
      <c r="B103" s="41"/>
      <c r="C103" s="26"/>
      <c r="D103" s="54"/>
      <c r="E103" s="106" t="s">
        <v>129</v>
      </c>
      <c r="F103" s="107"/>
      <c r="G103" s="16"/>
      <c r="H103" s="28">
        <f t="shared" si="55"/>
        <v>5173520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29">
        <v>5173520</v>
      </c>
      <c r="P103" s="64">
        <v>0</v>
      </c>
      <c r="Q103" s="64">
        <v>0</v>
      </c>
      <c r="R103" s="64">
        <v>0</v>
      </c>
      <c r="S103" s="64">
        <v>0</v>
      </c>
      <c r="T103" s="64">
        <v>0</v>
      </c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</row>
    <row r="104" spans="1:237" ht="19.5" customHeight="1" x14ac:dyDescent="0.25">
      <c r="A104" s="40"/>
      <c r="B104" s="41"/>
      <c r="C104" s="26"/>
      <c r="D104" s="134" t="s">
        <v>82</v>
      </c>
      <c r="E104" s="134"/>
      <c r="F104" s="135"/>
      <c r="G104" s="16"/>
      <c r="H104" s="48">
        <f>H105</f>
        <v>18632928</v>
      </c>
      <c r="I104" s="65">
        <f t="shared" ref="I104:T104" si="56">I105</f>
        <v>0</v>
      </c>
      <c r="J104" s="65">
        <f t="shared" si="56"/>
        <v>0</v>
      </c>
      <c r="K104" s="65">
        <f t="shared" si="56"/>
        <v>0</v>
      </c>
      <c r="L104" s="65">
        <f t="shared" si="56"/>
        <v>0</v>
      </c>
      <c r="M104" s="48">
        <f t="shared" si="56"/>
        <v>4658232</v>
      </c>
      <c r="N104" s="65">
        <f t="shared" si="56"/>
        <v>0</v>
      </c>
      <c r="O104" s="48">
        <f t="shared" si="56"/>
        <v>13974696</v>
      </c>
      <c r="P104" s="65">
        <f t="shared" si="56"/>
        <v>0</v>
      </c>
      <c r="Q104" s="65">
        <f t="shared" si="56"/>
        <v>0</v>
      </c>
      <c r="R104" s="65">
        <f t="shared" si="56"/>
        <v>0</v>
      </c>
      <c r="S104" s="65">
        <f t="shared" si="56"/>
        <v>0</v>
      </c>
      <c r="T104" s="65">
        <f t="shared" si="56"/>
        <v>0</v>
      </c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</row>
    <row r="105" spans="1:237" ht="18.75" customHeight="1" x14ac:dyDescent="0.25">
      <c r="A105" s="40"/>
      <c r="B105" s="41"/>
      <c r="C105" s="26"/>
      <c r="D105" s="54"/>
      <c r="E105" s="106" t="s">
        <v>130</v>
      </c>
      <c r="F105" s="107"/>
      <c r="G105" s="16"/>
      <c r="H105" s="28">
        <f t="shared" ref="H105" si="57">SUM(I105:T105)</f>
        <v>18632928</v>
      </c>
      <c r="I105" s="64">
        <v>0</v>
      </c>
      <c r="J105" s="64">
        <v>0</v>
      </c>
      <c r="K105" s="64">
        <v>0</v>
      </c>
      <c r="L105" s="64">
        <v>0</v>
      </c>
      <c r="M105" s="29">
        <v>4658232</v>
      </c>
      <c r="N105" s="64">
        <v>0</v>
      </c>
      <c r="O105" s="29">
        <v>13974696</v>
      </c>
      <c r="P105" s="64">
        <v>0</v>
      </c>
      <c r="Q105" s="64">
        <v>0</v>
      </c>
      <c r="R105" s="64">
        <v>0</v>
      </c>
      <c r="S105" s="64">
        <v>0</v>
      </c>
      <c r="T105" s="64">
        <v>0</v>
      </c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</row>
    <row r="106" spans="1:237" ht="32.25" customHeight="1" x14ac:dyDescent="0.25">
      <c r="A106" s="40"/>
      <c r="B106" s="41"/>
      <c r="C106" s="26"/>
      <c r="D106" s="134" t="s">
        <v>131</v>
      </c>
      <c r="E106" s="134"/>
      <c r="F106" s="135"/>
      <c r="G106" s="16"/>
      <c r="H106" s="48">
        <f>H107</f>
        <v>69815128</v>
      </c>
      <c r="I106" s="48">
        <f t="shared" ref="I106:T106" si="58">I107</f>
        <v>15118643</v>
      </c>
      <c r="J106" s="48">
        <f t="shared" si="58"/>
        <v>15572501</v>
      </c>
      <c r="K106" s="48">
        <f t="shared" si="58"/>
        <v>15550981</v>
      </c>
      <c r="L106" s="48">
        <f t="shared" si="58"/>
        <v>6174904</v>
      </c>
      <c r="M106" s="48">
        <f t="shared" si="58"/>
        <v>6653828</v>
      </c>
      <c r="N106" s="48">
        <f t="shared" si="58"/>
        <v>6540495</v>
      </c>
      <c r="O106" s="48">
        <f t="shared" si="58"/>
        <v>999856</v>
      </c>
      <c r="P106" s="48">
        <f t="shared" si="58"/>
        <v>825324</v>
      </c>
      <c r="Q106" s="48">
        <f t="shared" si="58"/>
        <v>540335</v>
      </c>
      <c r="R106" s="48">
        <f t="shared" si="58"/>
        <v>372452</v>
      </c>
      <c r="S106" s="48">
        <f t="shared" si="58"/>
        <v>1106168</v>
      </c>
      <c r="T106" s="48">
        <f t="shared" si="58"/>
        <v>359641</v>
      </c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</row>
    <row r="107" spans="1:237" s="49" customFormat="1" ht="17.25" customHeight="1" x14ac:dyDescent="0.25">
      <c r="A107" s="40"/>
      <c r="B107" s="41"/>
      <c r="C107" s="26"/>
      <c r="D107" s="54"/>
      <c r="E107" s="106" t="s">
        <v>132</v>
      </c>
      <c r="F107" s="107"/>
      <c r="G107" s="16"/>
      <c r="H107" s="28">
        <f>SUM(I107:T107)</f>
        <v>69815128</v>
      </c>
      <c r="I107" s="29">
        <v>15118643</v>
      </c>
      <c r="J107" s="29">
        <v>15572501</v>
      </c>
      <c r="K107" s="29">
        <v>15550981</v>
      </c>
      <c r="L107" s="29">
        <v>6174904</v>
      </c>
      <c r="M107" s="29">
        <v>6653828</v>
      </c>
      <c r="N107" s="29">
        <v>6540495</v>
      </c>
      <c r="O107" s="29">
        <v>999856</v>
      </c>
      <c r="P107" s="29">
        <v>825324</v>
      </c>
      <c r="Q107" s="29">
        <v>540335</v>
      </c>
      <c r="R107" s="29">
        <v>372452</v>
      </c>
      <c r="S107" s="29">
        <v>1106168</v>
      </c>
      <c r="T107" s="29">
        <v>359641</v>
      </c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</row>
    <row r="108" spans="1:237" ht="19.5" customHeight="1" x14ac:dyDescent="0.25">
      <c r="A108" s="40"/>
      <c r="B108" s="41"/>
      <c r="C108" s="26"/>
      <c r="D108" s="123" t="s">
        <v>133</v>
      </c>
      <c r="E108" s="123"/>
      <c r="F108" s="124"/>
      <c r="G108" s="16"/>
      <c r="H108" s="48">
        <f>SUM(H109:H113)</f>
        <v>173889371</v>
      </c>
      <c r="I108" s="48">
        <f t="shared" ref="I108:S108" si="59">SUM(I109:I113)</f>
        <v>14415752</v>
      </c>
      <c r="J108" s="48">
        <f t="shared" si="59"/>
        <v>13932649</v>
      </c>
      <c r="K108" s="48">
        <f t="shared" si="59"/>
        <v>12902363</v>
      </c>
      <c r="L108" s="48">
        <f t="shared" si="59"/>
        <v>14544046</v>
      </c>
      <c r="M108" s="48">
        <f t="shared" si="59"/>
        <v>14299349</v>
      </c>
      <c r="N108" s="48">
        <f t="shared" si="59"/>
        <v>14596198</v>
      </c>
      <c r="O108" s="48">
        <f t="shared" si="59"/>
        <v>16027909</v>
      </c>
      <c r="P108" s="48">
        <f t="shared" si="59"/>
        <v>15770569</v>
      </c>
      <c r="Q108" s="48">
        <f t="shared" si="59"/>
        <v>14278943</v>
      </c>
      <c r="R108" s="48">
        <f t="shared" si="59"/>
        <v>14264034</v>
      </c>
      <c r="S108" s="48">
        <f t="shared" si="59"/>
        <v>14207194</v>
      </c>
      <c r="T108" s="48">
        <f>SUM(T109:T113)</f>
        <v>14650365</v>
      </c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</row>
    <row r="109" spans="1:237" ht="18" customHeight="1" x14ac:dyDescent="0.25">
      <c r="A109" s="40"/>
      <c r="B109" s="41"/>
      <c r="C109" s="26"/>
      <c r="D109" s="51"/>
      <c r="E109" s="106" t="s">
        <v>134</v>
      </c>
      <c r="F109" s="107"/>
      <c r="G109" s="16"/>
      <c r="H109" s="28">
        <f t="shared" ref="H109:H113" si="60">SUM(I109:T109)</f>
        <v>68381329</v>
      </c>
      <c r="I109" s="29">
        <v>5698001</v>
      </c>
      <c r="J109" s="29">
        <v>4871702</v>
      </c>
      <c r="K109" s="29">
        <v>4394043</v>
      </c>
      <c r="L109" s="29">
        <v>5947677</v>
      </c>
      <c r="M109" s="29">
        <v>5763139</v>
      </c>
      <c r="N109" s="29">
        <v>5885308</v>
      </c>
      <c r="O109" s="29">
        <v>6556724</v>
      </c>
      <c r="P109" s="29">
        <v>6703734</v>
      </c>
      <c r="Q109" s="29">
        <v>5483292</v>
      </c>
      <c r="R109" s="29">
        <v>5412696</v>
      </c>
      <c r="S109" s="29">
        <v>5622020</v>
      </c>
      <c r="T109" s="29">
        <v>6042993</v>
      </c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  <c r="IC109" s="16"/>
    </row>
    <row r="110" spans="1:237" ht="18" customHeight="1" x14ac:dyDescent="0.25">
      <c r="A110" s="40"/>
      <c r="B110" s="41"/>
      <c r="C110" s="26"/>
      <c r="D110" s="51"/>
      <c r="E110" s="106" t="s">
        <v>135</v>
      </c>
      <c r="F110" s="107"/>
      <c r="G110" s="16"/>
      <c r="H110" s="28">
        <f t="shared" si="60"/>
        <v>90172269</v>
      </c>
      <c r="I110" s="29">
        <v>7514356</v>
      </c>
      <c r="J110" s="29">
        <v>7514356</v>
      </c>
      <c r="K110" s="29">
        <v>7514356</v>
      </c>
      <c r="L110" s="29">
        <v>7514356</v>
      </c>
      <c r="M110" s="29">
        <v>7514356</v>
      </c>
      <c r="N110" s="29">
        <v>7514356</v>
      </c>
      <c r="O110" s="29">
        <v>7514356</v>
      </c>
      <c r="P110" s="29">
        <v>7514356</v>
      </c>
      <c r="Q110" s="29">
        <v>7514356</v>
      </c>
      <c r="R110" s="29">
        <v>7514356</v>
      </c>
      <c r="S110" s="29">
        <v>7514356</v>
      </c>
      <c r="T110" s="29">
        <v>7514353</v>
      </c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6"/>
      <c r="HK110" s="16"/>
      <c r="HL110" s="16"/>
      <c r="HM110" s="16"/>
      <c r="HN110" s="16"/>
      <c r="HO110" s="16"/>
      <c r="HP110" s="16"/>
      <c r="HQ110" s="16"/>
      <c r="HR110" s="16"/>
      <c r="HS110" s="16"/>
      <c r="HT110" s="16"/>
      <c r="HU110" s="16"/>
      <c r="HV110" s="16"/>
      <c r="HW110" s="16"/>
      <c r="HX110" s="16"/>
      <c r="HY110" s="16"/>
      <c r="HZ110" s="16"/>
      <c r="IA110" s="16"/>
      <c r="IB110" s="16"/>
      <c r="IC110" s="16"/>
    </row>
    <row r="111" spans="1:237" ht="18" customHeight="1" x14ac:dyDescent="0.25">
      <c r="A111" s="40"/>
      <c r="B111" s="41"/>
      <c r="C111" s="26"/>
      <c r="D111" s="54"/>
      <c r="E111" s="106" t="s">
        <v>136</v>
      </c>
      <c r="F111" s="107"/>
      <c r="G111" s="16"/>
      <c r="H111" s="28">
        <f t="shared" si="60"/>
        <v>4293354</v>
      </c>
      <c r="I111" s="29">
        <v>382953</v>
      </c>
      <c r="J111" s="29">
        <v>350745</v>
      </c>
      <c r="K111" s="29">
        <v>396513</v>
      </c>
      <c r="L111" s="29">
        <v>325975</v>
      </c>
      <c r="M111" s="29">
        <v>340088</v>
      </c>
      <c r="N111" s="29">
        <v>355965</v>
      </c>
      <c r="O111" s="29">
        <v>325969</v>
      </c>
      <c r="P111" s="29">
        <v>346424</v>
      </c>
      <c r="Q111" s="29">
        <v>357660</v>
      </c>
      <c r="R111" s="29">
        <v>340088</v>
      </c>
      <c r="S111" s="29">
        <v>364579</v>
      </c>
      <c r="T111" s="29">
        <v>406395</v>
      </c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  <c r="HV111" s="16"/>
      <c r="HW111" s="16"/>
      <c r="HX111" s="16"/>
      <c r="HY111" s="16"/>
      <c r="HZ111" s="16"/>
      <c r="IA111" s="16"/>
      <c r="IB111" s="16"/>
      <c r="IC111" s="16"/>
    </row>
    <row r="112" spans="1:237" ht="18" customHeight="1" x14ac:dyDescent="0.25">
      <c r="A112" s="40"/>
      <c r="B112" s="41"/>
      <c r="C112" s="26"/>
      <c r="D112" s="54"/>
      <c r="E112" s="106" t="s">
        <v>137</v>
      </c>
      <c r="F112" s="107"/>
      <c r="G112" s="16"/>
      <c r="H112" s="28">
        <f t="shared" si="60"/>
        <v>6490609</v>
      </c>
      <c r="I112" s="29">
        <v>536233</v>
      </c>
      <c r="J112" s="29">
        <v>928296</v>
      </c>
      <c r="K112" s="29">
        <v>431591</v>
      </c>
      <c r="L112" s="29">
        <v>628638</v>
      </c>
      <c r="M112" s="29">
        <v>403700</v>
      </c>
      <c r="N112" s="29">
        <v>521589</v>
      </c>
      <c r="O112" s="29">
        <v>573100</v>
      </c>
      <c r="P112" s="29">
        <v>436255</v>
      </c>
      <c r="Q112" s="29">
        <v>494615</v>
      </c>
      <c r="R112" s="29">
        <v>626714</v>
      </c>
      <c r="S112" s="29">
        <v>383089</v>
      </c>
      <c r="T112" s="29">
        <v>526789</v>
      </c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  <c r="GE112" s="16"/>
      <c r="GF112" s="16"/>
      <c r="GG112" s="16"/>
      <c r="GH112" s="16"/>
      <c r="GI112" s="16"/>
      <c r="GJ112" s="16"/>
      <c r="GK112" s="16"/>
      <c r="GL112" s="16"/>
      <c r="GM112" s="16"/>
      <c r="GN112" s="16"/>
      <c r="GO112" s="16"/>
      <c r="GP112" s="16"/>
      <c r="GQ112" s="16"/>
      <c r="GR112" s="16"/>
      <c r="GS112" s="16"/>
      <c r="GT112" s="16"/>
      <c r="GU112" s="16"/>
      <c r="GV112" s="16"/>
      <c r="GW112" s="16"/>
      <c r="GX112" s="16"/>
      <c r="GY112" s="16"/>
      <c r="GZ112" s="16"/>
      <c r="HA112" s="16"/>
      <c r="HB112" s="16"/>
      <c r="HC112" s="16"/>
      <c r="HD112" s="16"/>
      <c r="HE112" s="16"/>
      <c r="HF112" s="16"/>
      <c r="HG112" s="16"/>
      <c r="HH112" s="16"/>
      <c r="HI112" s="16"/>
      <c r="HJ112" s="16"/>
      <c r="HK112" s="16"/>
      <c r="HL112" s="16"/>
      <c r="HM112" s="16"/>
      <c r="HN112" s="16"/>
      <c r="HO112" s="16"/>
      <c r="HP112" s="16"/>
      <c r="HQ112" s="16"/>
      <c r="HR112" s="16"/>
      <c r="HS112" s="16"/>
      <c r="HT112" s="16"/>
      <c r="HU112" s="16"/>
      <c r="HV112" s="16"/>
      <c r="HW112" s="16"/>
      <c r="HX112" s="16"/>
      <c r="HY112" s="16"/>
      <c r="HZ112" s="16"/>
      <c r="IA112" s="16"/>
      <c r="IB112" s="16"/>
      <c r="IC112" s="16"/>
    </row>
    <row r="113" spans="1:237" ht="18" customHeight="1" x14ac:dyDescent="0.25">
      <c r="A113" s="40"/>
      <c r="B113" s="41"/>
      <c r="C113" s="26"/>
      <c r="D113" s="54"/>
      <c r="E113" s="106" t="s">
        <v>138</v>
      </c>
      <c r="F113" s="107"/>
      <c r="G113" s="16"/>
      <c r="H113" s="28">
        <f t="shared" si="60"/>
        <v>4551810</v>
      </c>
      <c r="I113" s="29">
        <v>284209</v>
      </c>
      <c r="J113" s="29">
        <v>267550</v>
      </c>
      <c r="K113" s="29">
        <v>165860</v>
      </c>
      <c r="L113" s="29">
        <v>127400</v>
      </c>
      <c r="M113" s="29">
        <v>278066</v>
      </c>
      <c r="N113" s="29">
        <v>318980</v>
      </c>
      <c r="O113" s="29">
        <v>1057760</v>
      </c>
      <c r="P113" s="29">
        <v>769800</v>
      </c>
      <c r="Q113" s="29">
        <v>429020</v>
      </c>
      <c r="R113" s="29">
        <v>370180</v>
      </c>
      <c r="S113" s="29">
        <v>323150</v>
      </c>
      <c r="T113" s="29">
        <v>159835</v>
      </c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  <c r="GE113" s="16"/>
      <c r="GF113" s="16"/>
      <c r="GG113" s="16"/>
      <c r="GH113" s="16"/>
      <c r="GI113" s="16"/>
      <c r="GJ113" s="16"/>
      <c r="GK113" s="16"/>
      <c r="GL113" s="16"/>
      <c r="GM113" s="16"/>
      <c r="GN113" s="16"/>
      <c r="GO113" s="16"/>
      <c r="GP113" s="16"/>
      <c r="GQ113" s="16"/>
      <c r="GR113" s="16"/>
      <c r="GS113" s="16"/>
      <c r="GT113" s="16"/>
      <c r="GU113" s="16"/>
      <c r="GV113" s="16"/>
      <c r="GW113" s="16"/>
      <c r="GX113" s="16"/>
      <c r="GY113" s="16"/>
      <c r="GZ113" s="16"/>
      <c r="HA113" s="16"/>
      <c r="HB113" s="16"/>
      <c r="HC113" s="16"/>
      <c r="HD113" s="16"/>
      <c r="HE113" s="16"/>
      <c r="HF113" s="16"/>
      <c r="HG113" s="16"/>
      <c r="HH113" s="16"/>
      <c r="HI113" s="16"/>
      <c r="HJ113" s="16"/>
      <c r="HK113" s="16"/>
      <c r="HL113" s="16"/>
      <c r="HM113" s="16"/>
      <c r="HN113" s="16"/>
      <c r="HO113" s="16"/>
      <c r="HP113" s="16"/>
      <c r="HQ113" s="16"/>
      <c r="HR113" s="16"/>
      <c r="HS113" s="16"/>
      <c r="HT113" s="16"/>
      <c r="HU113" s="16"/>
      <c r="HV113" s="16"/>
      <c r="HW113" s="16"/>
      <c r="HX113" s="16"/>
      <c r="HY113" s="16"/>
      <c r="HZ113" s="16"/>
      <c r="IA113" s="16"/>
      <c r="IB113" s="16"/>
      <c r="IC113" s="16"/>
    </row>
    <row r="114" spans="1:237" ht="15.75" customHeight="1" x14ac:dyDescent="0.25">
      <c r="A114" s="40"/>
      <c r="B114" s="41"/>
      <c r="C114" s="123" t="s">
        <v>139</v>
      </c>
      <c r="D114" s="123"/>
      <c r="E114" s="123"/>
      <c r="F114" s="124"/>
      <c r="G114" s="16"/>
      <c r="H114" s="48">
        <f>H115+H117+H122+H127</f>
        <v>163993916</v>
      </c>
      <c r="I114" s="48">
        <f t="shared" ref="I114:T114" si="61">I115+I117+I122+I127</f>
        <v>47555025</v>
      </c>
      <c r="J114" s="48">
        <f t="shared" si="61"/>
        <v>9422329</v>
      </c>
      <c r="K114" s="48">
        <f t="shared" si="61"/>
        <v>5242687</v>
      </c>
      <c r="L114" s="48">
        <f t="shared" si="61"/>
        <v>4746007</v>
      </c>
      <c r="M114" s="48">
        <f t="shared" si="61"/>
        <v>3648212</v>
      </c>
      <c r="N114" s="48">
        <f t="shared" si="61"/>
        <v>4256988</v>
      </c>
      <c r="O114" s="48">
        <f t="shared" si="61"/>
        <v>10400148</v>
      </c>
      <c r="P114" s="48">
        <f t="shared" si="61"/>
        <v>52240596</v>
      </c>
      <c r="Q114" s="48">
        <f t="shared" si="61"/>
        <v>15847157</v>
      </c>
      <c r="R114" s="48">
        <f t="shared" si="61"/>
        <v>6938412</v>
      </c>
      <c r="S114" s="48">
        <f t="shared" si="61"/>
        <v>2080122</v>
      </c>
      <c r="T114" s="48">
        <f t="shared" si="61"/>
        <v>1616233</v>
      </c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  <c r="GE114" s="16"/>
      <c r="GF114" s="16"/>
      <c r="GG114" s="16"/>
      <c r="GH114" s="16"/>
      <c r="GI114" s="16"/>
      <c r="GJ114" s="16"/>
      <c r="GK114" s="16"/>
      <c r="GL114" s="16"/>
      <c r="GM114" s="16"/>
      <c r="GN114" s="16"/>
      <c r="GO114" s="16"/>
      <c r="GP114" s="16"/>
      <c r="GQ114" s="16"/>
      <c r="GR114" s="16"/>
      <c r="GS114" s="16"/>
      <c r="GT114" s="16"/>
      <c r="GU114" s="16"/>
      <c r="GV114" s="16"/>
      <c r="GW114" s="16"/>
      <c r="GX114" s="16"/>
      <c r="GY114" s="16"/>
      <c r="GZ114" s="16"/>
      <c r="HA114" s="16"/>
      <c r="HB114" s="16"/>
      <c r="HC114" s="16"/>
      <c r="HD114" s="16"/>
      <c r="HE114" s="16"/>
      <c r="HF114" s="16"/>
      <c r="HG114" s="16"/>
      <c r="HH114" s="16"/>
      <c r="HI114" s="16"/>
      <c r="HJ114" s="16"/>
      <c r="HK114" s="16"/>
      <c r="HL114" s="16"/>
      <c r="HM114" s="16"/>
      <c r="HN114" s="16"/>
      <c r="HO114" s="16"/>
      <c r="HP114" s="16"/>
      <c r="HQ114" s="16"/>
      <c r="HR114" s="16"/>
      <c r="HS114" s="16"/>
      <c r="HT114" s="16"/>
      <c r="HU114" s="16"/>
      <c r="HV114" s="16"/>
      <c r="HW114" s="16"/>
      <c r="HX114" s="16"/>
      <c r="HY114" s="16"/>
      <c r="HZ114" s="16"/>
      <c r="IA114" s="16"/>
      <c r="IB114" s="16"/>
      <c r="IC114" s="16"/>
    </row>
    <row r="115" spans="1:237" ht="18" customHeight="1" x14ac:dyDescent="0.25">
      <c r="A115" s="40"/>
      <c r="B115" s="41"/>
      <c r="C115" s="66"/>
      <c r="D115" s="123" t="s">
        <v>140</v>
      </c>
      <c r="E115" s="123"/>
      <c r="F115" s="124"/>
      <c r="G115" s="16"/>
      <c r="H115" s="48">
        <f>H116</f>
        <v>4804782</v>
      </c>
      <c r="I115" s="48">
        <f t="shared" ref="I115:R115" si="62">I116</f>
        <v>554050</v>
      </c>
      <c r="J115" s="48">
        <f t="shared" si="62"/>
        <v>33199</v>
      </c>
      <c r="K115" s="48">
        <f t="shared" si="62"/>
        <v>33264</v>
      </c>
      <c r="L115" s="48">
        <f t="shared" si="62"/>
        <v>827634</v>
      </c>
      <c r="M115" s="48">
        <f t="shared" si="62"/>
        <v>50142</v>
      </c>
      <c r="N115" s="48">
        <f t="shared" si="62"/>
        <v>57262</v>
      </c>
      <c r="O115" s="48">
        <f t="shared" si="62"/>
        <v>929072</v>
      </c>
      <c r="P115" s="48">
        <f t="shared" si="62"/>
        <v>2099660</v>
      </c>
      <c r="Q115" s="48">
        <f t="shared" si="62"/>
        <v>60512</v>
      </c>
      <c r="R115" s="48">
        <f t="shared" si="62"/>
        <v>54066</v>
      </c>
      <c r="S115" s="48">
        <f>S116</f>
        <v>55833</v>
      </c>
      <c r="T115" s="48">
        <f t="shared" ref="T115" si="63">T116</f>
        <v>50088</v>
      </c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  <c r="GE115" s="16"/>
      <c r="GF115" s="16"/>
      <c r="GG115" s="16"/>
      <c r="GH115" s="16"/>
      <c r="GI115" s="16"/>
      <c r="GJ115" s="16"/>
      <c r="GK115" s="16"/>
      <c r="GL115" s="16"/>
      <c r="GM115" s="16"/>
      <c r="GN115" s="16"/>
      <c r="GO115" s="16"/>
      <c r="GP115" s="16"/>
      <c r="GQ115" s="16"/>
      <c r="GR115" s="16"/>
      <c r="GS115" s="16"/>
      <c r="GT115" s="16"/>
      <c r="GU115" s="16"/>
      <c r="GV115" s="16"/>
      <c r="GW115" s="16"/>
      <c r="GX115" s="16"/>
      <c r="GY115" s="16"/>
      <c r="GZ115" s="16"/>
      <c r="HA115" s="16"/>
      <c r="HB115" s="16"/>
      <c r="HC115" s="16"/>
      <c r="HD115" s="16"/>
      <c r="HE115" s="16"/>
      <c r="HF115" s="16"/>
      <c r="HG115" s="16"/>
      <c r="HH115" s="16"/>
      <c r="HI115" s="16"/>
      <c r="HJ115" s="16"/>
      <c r="HK115" s="16"/>
      <c r="HL115" s="16"/>
      <c r="HM115" s="16"/>
      <c r="HN115" s="16"/>
      <c r="HO115" s="16"/>
      <c r="HP115" s="16"/>
      <c r="HQ115" s="16"/>
      <c r="HR115" s="16"/>
      <c r="HS115" s="16"/>
      <c r="HT115" s="16"/>
      <c r="HU115" s="16"/>
      <c r="HV115" s="16"/>
      <c r="HW115" s="16"/>
      <c r="HX115" s="16"/>
      <c r="HY115" s="16"/>
      <c r="HZ115" s="16"/>
      <c r="IA115" s="16"/>
      <c r="IB115" s="16"/>
      <c r="IC115" s="16"/>
    </row>
    <row r="116" spans="1:237" ht="15" customHeight="1" x14ac:dyDescent="0.25">
      <c r="A116" s="40"/>
      <c r="B116" s="41"/>
      <c r="C116" s="66"/>
      <c r="D116" s="54"/>
      <c r="E116" s="132" t="s">
        <v>141</v>
      </c>
      <c r="F116" s="133"/>
      <c r="G116" s="16"/>
      <c r="H116" s="28">
        <f t="shared" ref="H116" si="64">SUM(I116:T116)</f>
        <v>4804782</v>
      </c>
      <c r="I116" s="29">
        <v>554050</v>
      </c>
      <c r="J116" s="29">
        <v>33199</v>
      </c>
      <c r="K116" s="29">
        <v>33264</v>
      </c>
      <c r="L116" s="29">
        <v>827634</v>
      </c>
      <c r="M116" s="29">
        <v>50142</v>
      </c>
      <c r="N116" s="29">
        <v>57262</v>
      </c>
      <c r="O116" s="29">
        <v>929072</v>
      </c>
      <c r="P116" s="29">
        <v>2099660</v>
      </c>
      <c r="Q116" s="29">
        <v>60512</v>
      </c>
      <c r="R116" s="29">
        <v>54066</v>
      </c>
      <c r="S116" s="29">
        <v>55833</v>
      </c>
      <c r="T116" s="29">
        <v>50088</v>
      </c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  <c r="GE116" s="16"/>
      <c r="GF116" s="16"/>
      <c r="GG116" s="16"/>
      <c r="GH116" s="16"/>
      <c r="GI116" s="16"/>
      <c r="GJ116" s="16"/>
      <c r="GK116" s="16"/>
      <c r="GL116" s="16"/>
      <c r="GM116" s="16"/>
      <c r="GN116" s="16"/>
      <c r="GO116" s="16"/>
      <c r="GP116" s="16"/>
      <c r="GQ116" s="16"/>
      <c r="GR116" s="16"/>
      <c r="GS116" s="16"/>
      <c r="GT116" s="16"/>
      <c r="GU116" s="16"/>
      <c r="GV116" s="16"/>
      <c r="GW116" s="16"/>
      <c r="GX116" s="16"/>
      <c r="GY116" s="16"/>
      <c r="GZ116" s="16"/>
      <c r="HA116" s="16"/>
      <c r="HB116" s="16"/>
      <c r="HC116" s="16"/>
      <c r="HD116" s="16"/>
      <c r="HE116" s="16"/>
      <c r="HF116" s="16"/>
      <c r="HG116" s="16"/>
      <c r="HH116" s="16"/>
      <c r="HI116" s="16"/>
      <c r="HJ116" s="16"/>
      <c r="HK116" s="16"/>
      <c r="HL116" s="16"/>
      <c r="HM116" s="16"/>
      <c r="HN116" s="16"/>
      <c r="HO116" s="16"/>
      <c r="HP116" s="16"/>
      <c r="HQ116" s="16"/>
      <c r="HR116" s="16"/>
      <c r="HS116" s="16"/>
      <c r="HT116" s="16"/>
      <c r="HU116" s="16"/>
      <c r="HV116" s="16"/>
      <c r="HW116" s="16"/>
      <c r="HX116" s="16"/>
      <c r="HY116" s="16"/>
      <c r="HZ116" s="16"/>
      <c r="IA116" s="16"/>
      <c r="IB116" s="16"/>
      <c r="IC116" s="16"/>
    </row>
    <row r="117" spans="1:237" ht="24.75" customHeight="1" x14ac:dyDescent="0.25">
      <c r="A117" s="40"/>
      <c r="B117" s="41"/>
      <c r="C117" s="66"/>
      <c r="D117" s="123" t="s">
        <v>142</v>
      </c>
      <c r="E117" s="123"/>
      <c r="F117" s="124"/>
      <c r="G117" s="16"/>
      <c r="H117" s="48">
        <f>SUM(H118:H121)</f>
        <v>140156925</v>
      </c>
      <c r="I117" s="48">
        <f t="shared" ref="I117:T117" si="65">SUM(I118:I121)</f>
        <v>45112975</v>
      </c>
      <c r="J117" s="48">
        <f t="shared" si="65"/>
        <v>6406682</v>
      </c>
      <c r="K117" s="48">
        <f t="shared" si="65"/>
        <v>3507270</v>
      </c>
      <c r="L117" s="48">
        <f t="shared" si="65"/>
        <v>2769427</v>
      </c>
      <c r="M117" s="48">
        <f t="shared" si="65"/>
        <v>1840681</v>
      </c>
      <c r="N117" s="48">
        <f t="shared" si="65"/>
        <v>2826180</v>
      </c>
      <c r="O117" s="48">
        <f t="shared" si="65"/>
        <v>8172361</v>
      </c>
      <c r="P117" s="48">
        <f t="shared" si="65"/>
        <v>48093345</v>
      </c>
      <c r="Q117" s="48">
        <f t="shared" si="65"/>
        <v>13064664</v>
      </c>
      <c r="R117" s="48">
        <f t="shared" si="65"/>
        <v>5689054</v>
      </c>
      <c r="S117" s="48">
        <f t="shared" si="65"/>
        <v>1502971</v>
      </c>
      <c r="T117" s="48">
        <f t="shared" si="65"/>
        <v>1171315</v>
      </c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16"/>
      <c r="GK117" s="16"/>
      <c r="GL117" s="16"/>
      <c r="GM117" s="16"/>
      <c r="GN117" s="16"/>
      <c r="GO117" s="16"/>
      <c r="GP117" s="16"/>
      <c r="GQ117" s="16"/>
      <c r="GR117" s="16"/>
      <c r="GS117" s="16"/>
      <c r="GT117" s="16"/>
      <c r="GU117" s="16"/>
      <c r="GV117" s="16"/>
      <c r="GW117" s="16"/>
      <c r="GX117" s="16"/>
      <c r="GY117" s="16"/>
      <c r="GZ117" s="16"/>
      <c r="HA117" s="16"/>
      <c r="HB117" s="16"/>
      <c r="HC117" s="16"/>
      <c r="HD117" s="16"/>
      <c r="HE117" s="16"/>
      <c r="HF117" s="16"/>
      <c r="HG117" s="16"/>
      <c r="HH117" s="16"/>
      <c r="HI117" s="16"/>
      <c r="HJ117" s="16"/>
      <c r="HK117" s="16"/>
      <c r="HL117" s="16"/>
      <c r="HM117" s="16"/>
      <c r="HN117" s="16"/>
      <c r="HO117" s="16"/>
      <c r="HP117" s="16"/>
      <c r="HQ117" s="16"/>
      <c r="HR117" s="16"/>
      <c r="HS117" s="16"/>
      <c r="HT117" s="16"/>
      <c r="HU117" s="16"/>
      <c r="HV117" s="16"/>
      <c r="HW117" s="16"/>
      <c r="HX117" s="16"/>
      <c r="HY117" s="16"/>
      <c r="HZ117" s="16"/>
      <c r="IA117" s="16"/>
      <c r="IB117" s="16"/>
      <c r="IC117" s="16"/>
    </row>
    <row r="118" spans="1:237" ht="30" customHeight="1" x14ac:dyDescent="0.25">
      <c r="A118" s="40"/>
      <c r="B118" s="41"/>
      <c r="C118" s="66"/>
      <c r="D118" s="54"/>
      <c r="E118" s="106" t="s">
        <v>143</v>
      </c>
      <c r="F118" s="107"/>
      <c r="G118" s="16"/>
      <c r="H118" s="28">
        <f t="shared" ref="H118:H121" si="66">SUM(I118:T118)</f>
        <v>17716179</v>
      </c>
      <c r="I118" s="29">
        <v>906127</v>
      </c>
      <c r="J118" s="29">
        <v>1337478</v>
      </c>
      <c r="K118" s="29">
        <v>1415784</v>
      </c>
      <c r="L118" s="29">
        <v>1208122</v>
      </c>
      <c r="M118" s="29">
        <v>1330752</v>
      </c>
      <c r="N118" s="29">
        <v>1660623</v>
      </c>
      <c r="O118" s="29">
        <v>1485918</v>
      </c>
      <c r="P118" s="29">
        <v>2334541</v>
      </c>
      <c r="Q118" s="29">
        <v>1381973</v>
      </c>
      <c r="R118" s="29">
        <v>3048776</v>
      </c>
      <c r="S118" s="29">
        <v>1000208</v>
      </c>
      <c r="T118" s="29">
        <v>605877</v>
      </c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16"/>
      <c r="GK118" s="16"/>
      <c r="GL118" s="16"/>
      <c r="GM118" s="16"/>
      <c r="GN118" s="16"/>
      <c r="GO118" s="16"/>
      <c r="GP118" s="16"/>
      <c r="GQ118" s="16"/>
      <c r="GR118" s="16"/>
      <c r="GS118" s="16"/>
      <c r="GT118" s="16"/>
      <c r="GU118" s="16"/>
      <c r="GV118" s="16"/>
      <c r="GW118" s="16"/>
      <c r="GX118" s="16"/>
      <c r="GY118" s="16"/>
      <c r="GZ118" s="16"/>
      <c r="HA118" s="16"/>
      <c r="HB118" s="16"/>
      <c r="HC118" s="16"/>
      <c r="HD118" s="16"/>
      <c r="HE118" s="16"/>
      <c r="HF118" s="16"/>
      <c r="HG118" s="16"/>
      <c r="HH118" s="16"/>
      <c r="HI118" s="16"/>
      <c r="HJ118" s="16"/>
      <c r="HK118" s="16"/>
      <c r="HL118" s="16"/>
      <c r="HM118" s="16"/>
      <c r="HN118" s="16"/>
      <c r="HO118" s="16"/>
      <c r="HP118" s="16"/>
      <c r="HQ118" s="16"/>
      <c r="HR118" s="16"/>
      <c r="HS118" s="16"/>
      <c r="HT118" s="16"/>
      <c r="HU118" s="16"/>
      <c r="HV118" s="16"/>
      <c r="HW118" s="16"/>
      <c r="HX118" s="16"/>
      <c r="HY118" s="16"/>
      <c r="HZ118" s="16"/>
      <c r="IA118" s="16"/>
      <c r="IB118" s="16"/>
      <c r="IC118" s="16"/>
    </row>
    <row r="119" spans="1:237" ht="23.25" customHeight="1" x14ac:dyDescent="0.25">
      <c r="A119" s="40"/>
      <c r="B119" s="41"/>
      <c r="C119" s="66"/>
      <c r="D119" s="54"/>
      <c r="E119" s="106" t="s">
        <v>144</v>
      </c>
      <c r="F119" s="107"/>
      <c r="G119" s="16"/>
      <c r="H119" s="28">
        <f t="shared" si="66"/>
        <v>28952738</v>
      </c>
      <c r="I119" s="29">
        <v>10738931</v>
      </c>
      <c r="J119" s="29">
        <v>1326955</v>
      </c>
      <c r="K119" s="29">
        <v>1310555</v>
      </c>
      <c r="L119" s="29">
        <v>82168</v>
      </c>
      <c r="M119" s="29">
        <v>196907</v>
      </c>
      <c r="N119" s="29">
        <v>135624</v>
      </c>
      <c r="O119" s="29">
        <v>448195</v>
      </c>
      <c r="P119" s="29">
        <v>8203483</v>
      </c>
      <c r="Q119" s="29">
        <v>4897392</v>
      </c>
      <c r="R119" s="29">
        <v>1020135</v>
      </c>
      <c r="S119" s="29">
        <v>275836</v>
      </c>
      <c r="T119" s="29">
        <v>316557</v>
      </c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  <c r="GB119" s="16"/>
      <c r="GC119" s="16"/>
      <c r="GD119" s="16"/>
      <c r="GE119" s="16"/>
      <c r="GF119" s="16"/>
      <c r="GG119" s="16"/>
      <c r="GH119" s="16"/>
      <c r="GI119" s="16"/>
      <c r="GJ119" s="16"/>
      <c r="GK119" s="16"/>
      <c r="GL119" s="16"/>
      <c r="GM119" s="16"/>
      <c r="GN119" s="16"/>
      <c r="GO119" s="16"/>
      <c r="GP119" s="16"/>
      <c r="GQ119" s="16"/>
      <c r="GR119" s="16"/>
      <c r="GS119" s="16"/>
      <c r="GT119" s="16"/>
      <c r="GU119" s="16"/>
      <c r="GV119" s="16"/>
      <c r="GW119" s="16"/>
      <c r="GX119" s="16"/>
      <c r="GY119" s="16"/>
      <c r="GZ119" s="16"/>
      <c r="HA119" s="16"/>
      <c r="HB119" s="16"/>
      <c r="HC119" s="16"/>
      <c r="HD119" s="16"/>
      <c r="HE119" s="16"/>
      <c r="HF119" s="16"/>
      <c r="HG119" s="16"/>
      <c r="HH119" s="16"/>
      <c r="HI119" s="16"/>
      <c r="HJ119" s="16"/>
      <c r="HK119" s="16"/>
      <c r="HL119" s="16"/>
      <c r="HM119" s="16"/>
      <c r="HN119" s="16"/>
      <c r="HO119" s="16"/>
      <c r="HP119" s="16"/>
      <c r="HQ119" s="16"/>
      <c r="HR119" s="16"/>
      <c r="HS119" s="16"/>
      <c r="HT119" s="16"/>
      <c r="HU119" s="16"/>
      <c r="HV119" s="16"/>
      <c r="HW119" s="16"/>
      <c r="HX119" s="16"/>
      <c r="HY119" s="16"/>
      <c r="HZ119" s="16"/>
      <c r="IA119" s="16"/>
      <c r="IB119" s="16"/>
      <c r="IC119" s="16"/>
    </row>
    <row r="120" spans="1:237" ht="21" customHeight="1" x14ac:dyDescent="0.25">
      <c r="A120" s="52"/>
      <c r="B120" s="41"/>
      <c r="C120" s="66"/>
      <c r="D120" s="54"/>
      <c r="E120" s="106" t="s">
        <v>0</v>
      </c>
      <c r="F120" s="107"/>
      <c r="G120" s="16"/>
      <c r="H120" s="28">
        <f t="shared" si="66"/>
        <v>59218464</v>
      </c>
      <c r="I120" s="29">
        <v>21589842</v>
      </c>
      <c r="J120" s="29">
        <v>2380778</v>
      </c>
      <c r="K120" s="29">
        <v>379262</v>
      </c>
      <c r="L120" s="29">
        <v>1418879</v>
      </c>
      <c r="M120" s="29">
        <v>96974</v>
      </c>
      <c r="N120" s="29">
        <v>655905</v>
      </c>
      <c r="O120" s="29">
        <v>4780890</v>
      </c>
      <c r="P120" s="29">
        <v>20889246</v>
      </c>
      <c r="Q120" s="29">
        <v>5552600</v>
      </c>
      <c r="R120" s="29">
        <v>1376484</v>
      </c>
      <c r="S120" s="29">
        <v>63502</v>
      </c>
      <c r="T120" s="29">
        <v>34102</v>
      </c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16"/>
      <c r="GL120" s="16"/>
      <c r="GM120" s="16"/>
      <c r="GN120" s="16"/>
      <c r="GO120" s="16"/>
      <c r="GP120" s="16"/>
      <c r="GQ120" s="16"/>
      <c r="GR120" s="16"/>
      <c r="GS120" s="16"/>
      <c r="GT120" s="16"/>
      <c r="GU120" s="16"/>
      <c r="GV120" s="16"/>
      <c r="GW120" s="16"/>
      <c r="GX120" s="16"/>
      <c r="GY120" s="16"/>
      <c r="GZ120" s="16"/>
      <c r="HA120" s="16"/>
      <c r="HB120" s="16"/>
      <c r="HC120" s="16"/>
      <c r="HD120" s="16"/>
      <c r="HE120" s="16"/>
      <c r="HF120" s="16"/>
      <c r="HG120" s="16"/>
      <c r="HH120" s="16"/>
      <c r="HI120" s="16"/>
      <c r="HJ120" s="16"/>
      <c r="HK120" s="16"/>
      <c r="HL120" s="16"/>
      <c r="HM120" s="16"/>
      <c r="HN120" s="16"/>
      <c r="HO120" s="16"/>
      <c r="HP120" s="16"/>
      <c r="HQ120" s="16"/>
      <c r="HR120" s="16"/>
      <c r="HS120" s="16"/>
      <c r="HT120" s="16"/>
      <c r="HU120" s="16"/>
      <c r="HV120" s="16"/>
      <c r="HW120" s="16"/>
      <c r="HX120" s="16"/>
      <c r="HY120" s="16"/>
      <c r="HZ120" s="16"/>
      <c r="IA120" s="16"/>
      <c r="IB120" s="16"/>
      <c r="IC120" s="16"/>
    </row>
    <row r="121" spans="1:237" ht="33" customHeight="1" x14ac:dyDescent="0.25">
      <c r="A121" s="52"/>
      <c r="B121" s="41"/>
      <c r="C121" s="66"/>
      <c r="D121" s="54"/>
      <c r="E121" s="106" t="s">
        <v>1</v>
      </c>
      <c r="F121" s="107"/>
      <c r="G121" s="16"/>
      <c r="H121" s="28">
        <f t="shared" si="66"/>
        <v>34269544</v>
      </c>
      <c r="I121" s="29">
        <v>11878075</v>
      </c>
      <c r="J121" s="29">
        <v>1361471</v>
      </c>
      <c r="K121" s="29">
        <v>401669</v>
      </c>
      <c r="L121" s="29">
        <v>60258</v>
      </c>
      <c r="M121" s="29">
        <v>216048</v>
      </c>
      <c r="N121" s="29">
        <v>374028</v>
      </c>
      <c r="O121" s="29">
        <v>1457358</v>
      </c>
      <c r="P121" s="29">
        <v>16666075</v>
      </c>
      <c r="Q121" s="29">
        <v>1232699</v>
      </c>
      <c r="R121" s="29">
        <v>243659</v>
      </c>
      <c r="S121" s="29">
        <v>163425</v>
      </c>
      <c r="T121" s="29">
        <v>214779</v>
      </c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6"/>
      <c r="HB121" s="16"/>
      <c r="HC121" s="16"/>
      <c r="HD121" s="16"/>
      <c r="HE121" s="16"/>
      <c r="HF121" s="16"/>
      <c r="HG121" s="16"/>
      <c r="HH121" s="16"/>
      <c r="HI121" s="16"/>
      <c r="HJ121" s="16"/>
      <c r="HK121" s="16"/>
      <c r="HL121" s="16"/>
      <c r="HM121" s="16"/>
      <c r="HN121" s="16"/>
      <c r="HO121" s="16"/>
      <c r="HP121" s="16"/>
      <c r="HQ121" s="16"/>
      <c r="HR121" s="16"/>
      <c r="HS121" s="16"/>
      <c r="HT121" s="16"/>
      <c r="HU121" s="16"/>
      <c r="HV121" s="16"/>
      <c r="HW121" s="16"/>
      <c r="HX121" s="16"/>
      <c r="HY121" s="16"/>
      <c r="HZ121" s="16"/>
      <c r="IA121" s="16"/>
      <c r="IB121" s="16"/>
      <c r="IC121" s="16"/>
    </row>
    <row r="122" spans="1:237" ht="18.75" customHeight="1" x14ac:dyDescent="0.25">
      <c r="A122" s="40"/>
      <c r="B122" s="41"/>
      <c r="C122" s="66"/>
      <c r="D122" s="123" t="s">
        <v>145</v>
      </c>
      <c r="E122" s="123"/>
      <c r="F122" s="124"/>
      <c r="G122" s="16"/>
      <c r="H122" s="48">
        <f>SUM(H123:H126)</f>
        <v>7034637</v>
      </c>
      <c r="I122" s="48">
        <f t="shared" ref="I122:P122" si="67">SUM(I123:I126)</f>
        <v>1415043</v>
      </c>
      <c r="J122" s="48">
        <f t="shared" si="67"/>
        <v>786404</v>
      </c>
      <c r="K122" s="48">
        <f t="shared" si="67"/>
        <v>285893</v>
      </c>
      <c r="L122" s="48">
        <f t="shared" si="67"/>
        <v>538728</v>
      </c>
      <c r="M122" s="48">
        <f t="shared" si="67"/>
        <v>1043866</v>
      </c>
      <c r="N122" s="48">
        <f t="shared" si="67"/>
        <v>227066</v>
      </c>
      <c r="O122" s="48">
        <f t="shared" si="67"/>
        <v>169458</v>
      </c>
      <c r="P122" s="48">
        <f t="shared" si="67"/>
        <v>1579555</v>
      </c>
      <c r="Q122" s="48">
        <f>SUM(Q123:Q126)</f>
        <v>637819</v>
      </c>
      <c r="R122" s="48">
        <f>SUM(R123:R126)</f>
        <v>239373</v>
      </c>
      <c r="S122" s="48">
        <f>SUM(S123:S126)</f>
        <v>105189</v>
      </c>
      <c r="T122" s="48">
        <f>SUM(T123:T126)</f>
        <v>6243</v>
      </c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  <c r="IC122" s="16"/>
    </row>
    <row r="123" spans="1:237" ht="18" customHeight="1" x14ac:dyDescent="0.25">
      <c r="A123" s="40"/>
      <c r="B123" s="50"/>
      <c r="C123" s="66"/>
      <c r="D123" s="54"/>
      <c r="E123" s="60" t="s">
        <v>146</v>
      </c>
      <c r="F123" s="61"/>
      <c r="G123" s="16"/>
      <c r="H123" s="28">
        <f t="shared" ref="H123:H126" si="68">SUM(I123:T123)</f>
        <v>1641850</v>
      </c>
      <c r="I123" s="64">
        <v>0</v>
      </c>
      <c r="J123" s="29">
        <v>582100</v>
      </c>
      <c r="K123" s="29">
        <v>80500</v>
      </c>
      <c r="L123" s="29">
        <v>88500</v>
      </c>
      <c r="M123" s="29">
        <v>65100</v>
      </c>
      <c r="N123" s="29">
        <v>64250</v>
      </c>
      <c r="O123" s="29">
        <v>20000</v>
      </c>
      <c r="P123" s="29">
        <v>594100</v>
      </c>
      <c r="Q123" s="29">
        <v>49100</v>
      </c>
      <c r="R123" s="29">
        <v>49100</v>
      </c>
      <c r="S123" s="29">
        <v>49100</v>
      </c>
      <c r="T123" s="64">
        <v>0</v>
      </c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6"/>
      <c r="HK123" s="16"/>
      <c r="HL123" s="16"/>
      <c r="HM123" s="16"/>
      <c r="HN123" s="16"/>
      <c r="HO123" s="16"/>
      <c r="HP123" s="16"/>
      <c r="HQ123" s="16"/>
      <c r="HR123" s="16"/>
      <c r="HS123" s="16"/>
      <c r="HT123" s="16"/>
      <c r="HU123" s="16"/>
      <c r="HV123" s="16"/>
      <c r="HW123" s="16"/>
      <c r="HX123" s="16"/>
      <c r="HY123" s="16"/>
      <c r="HZ123" s="16"/>
      <c r="IA123" s="16"/>
      <c r="IB123" s="16"/>
      <c r="IC123" s="16"/>
    </row>
    <row r="124" spans="1:237" ht="18" customHeight="1" x14ac:dyDescent="0.25">
      <c r="A124" s="40"/>
      <c r="B124" s="50"/>
      <c r="C124" s="50"/>
      <c r="D124" s="50"/>
      <c r="E124" s="60" t="s">
        <v>147</v>
      </c>
      <c r="F124" s="61"/>
      <c r="G124" s="16"/>
      <c r="H124" s="28">
        <f t="shared" si="68"/>
        <v>1307282</v>
      </c>
      <c r="I124" s="29">
        <v>414074</v>
      </c>
      <c r="J124" s="64">
        <v>0</v>
      </c>
      <c r="K124" s="64">
        <v>0</v>
      </c>
      <c r="L124" s="64">
        <v>0</v>
      </c>
      <c r="M124" s="29">
        <v>345028</v>
      </c>
      <c r="N124" s="64">
        <v>0</v>
      </c>
      <c r="O124" s="64">
        <v>0</v>
      </c>
      <c r="P124" s="64">
        <v>0</v>
      </c>
      <c r="Q124" s="29">
        <v>440954</v>
      </c>
      <c r="R124" s="29">
        <v>55315</v>
      </c>
      <c r="S124" s="29">
        <v>51911</v>
      </c>
      <c r="T124" s="64">
        <v>0</v>
      </c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</row>
    <row r="125" spans="1:237" ht="18" customHeight="1" x14ac:dyDescent="0.25">
      <c r="A125" s="40"/>
      <c r="B125" s="41"/>
      <c r="C125" s="50"/>
      <c r="D125" s="50"/>
      <c r="E125" s="60" t="s">
        <v>148</v>
      </c>
      <c r="F125" s="61"/>
      <c r="G125" s="16"/>
      <c r="H125" s="28">
        <f t="shared" si="68"/>
        <v>1144900</v>
      </c>
      <c r="I125" s="29">
        <v>235000</v>
      </c>
      <c r="J125" s="29">
        <v>138500</v>
      </c>
      <c r="K125" s="29">
        <v>118300</v>
      </c>
      <c r="L125" s="29">
        <v>86500</v>
      </c>
      <c r="M125" s="29">
        <v>16700</v>
      </c>
      <c r="N125" s="29">
        <v>17900</v>
      </c>
      <c r="O125" s="29">
        <v>22300</v>
      </c>
      <c r="P125" s="29">
        <v>241100</v>
      </c>
      <c r="Q125" s="29">
        <v>141300</v>
      </c>
      <c r="R125" s="29">
        <v>126300</v>
      </c>
      <c r="S125" s="29">
        <v>500</v>
      </c>
      <c r="T125" s="29">
        <v>500</v>
      </c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  <c r="HJ125" s="16"/>
      <c r="HK125" s="16"/>
      <c r="HL125" s="16"/>
      <c r="HM125" s="16"/>
      <c r="HN125" s="16"/>
      <c r="HO125" s="16"/>
      <c r="HP125" s="16"/>
      <c r="HQ125" s="16"/>
      <c r="HR125" s="16"/>
      <c r="HS125" s="16"/>
      <c r="HT125" s="16"/>
      <c r="HU125" s="16"/>
      <c r="HV125" s="16"/>
      <c r="HW125" s="16"/>
      <c r="HX125" s="16"/>
      <c r="HY125" s="16"/>
      <c r="HZ125" s="16"/>
      <c r="IA125" s="16"/>
      <c r="IB125" s="16"/>
      <c r="IC125" s="16"/>
    </row>
    <row r="126" spans="1:237" ht="26.25" customHeight="1" x14ac:dyDescent="0.25">
      <c r="A126" s="40"/>
      <c r="B126" s="41"/>
      <c r="C126" s="66"/>
      <c r="D126" s="54"/>
      <c r="E126" s="106" t="s">
        <v>149</v>
      </c>
      <c r="F126" s="107"/>
      <c r="G126" s="16"/>
      <c r="H126" s="28">
        <f t="shared" si="68"/>
        <v>2940605</v>
      </c>
      <c r="I126" s="29">
        <v>765969</v>
      </c>
      <c r="J126" s="29">
        <v>65804</v>
      </c>
      <c r="K126" s="29">
        <v>87093</v>
      </c>
      <c r="L126" s="29">
        <v>363728</v>
      </c>
      <c r="M126" s="29">
        <v>617038</v>
      </c>
      <c r="N126" s="29">
        <v>144916</v>
      </c>
      <c r="O126" s="29">
        <v>127158</v>
      </c>
      <c r="P126" s="29">
        <v>744355</v>
      </c>
      <c r="Q126" s="29">
        <v>6465</v>
      </c>
      <c r="R126" s="29">
        <v>8658</v>
      </c>
      <c r="S126" s="29">
        <v>3678</v>
      </c>
      <c r="T126" s="29">
        <v>5743</v>
      </c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  <c r="GB126" s="16"/>
      <c r="GC126" s="16"/>
      <c r="GD126" s="16"/>
      <c r="GE126" s="16"/>
      <c r="GF126" s="16"/>
      <c r="GG126" s="16"/>
      <c r="GH126" s="16"/>
      <c r="GI126" s="16"/>
      <c r="GJ126" s="16"/>
      <c r="GK126" s="16"/>
      <c r="GL126" s="16"/>
      <c r="GM126" s="16"/>
      <c r="GN126" s="16"/>
      <c r="GO126" s="16"/>
      <c r="GP126" s="16"/>
      <c r="GQ126" s="16"/>
      <c r="GR126" s="16"/>
      <c r="GS126" s="16"/>
      <c r="GT126" s="16"/>
      <c r="GU126" s="16"/>
      <c r="GV126" s="16"/>
      <c r="GW126" s="16"/>
      <c r="GX126" s="16"/>
      <c r="GY126" s="16"/>
      <c r="GZ126" s="16"/>
      <c r="HA126" s="16"/>
      <c r="HB126" s="16"/>
      <c r="HC126" s="16"/>
      <c r="HD126" s="16"/>
      <c r="HE126" s="16"/>
      <c r="HF126" s="16"/>
      <c r="HG126" s="16"/>
      <c r="HH126" s="16"/>
      <c r="HI126" s="16"/>
      <c r="HJ126" s="16"/>
      <c r="HK126" s="16"/>
      <c r="HL126" s="16"/>
      <c r="HM126" s="16"/>
      <c r="HN126" s="16"/>
      <c r="HO126" s="16"/>
      <c r="HP126" s="16"/>
      <c r="HQ126" s="16"/>
      <c r="HR126" s="16"/>
      <c r="HS126" s="16"/>
      <c r="HT126" s="16"/>
      <c r="HU126" s="16"/>
      <c r="HV126" s="16"/>
      <c r="HW126" s="16"/>
      <c r="HX126" s="16"/>
      <c r="HY126" s="16"/>
      <c r="HZ126" s="16"/>
      <c r="IA126" s="16"/>
      <c r="IB126" s="16"/>
      <c r="IC126" s="16"/>
    </row>
    <row r="127" spans="1:237" ht="24.75" customHeight="1" x14ac:dyDescent="0.25">
      <c r="A127" s="40"/>
      <c r="B127" s="41"/>
      <c r="C127" s="66"/>
      <c r="D127" s="123" t="s">
        <v>150</v>
      </c>
      <c r="E127" s="123"/>
      <c r="F127" s="124"/>
      <c r="G127" s="16"/>
      <c r="H127" s="48">
        <f>SUM(H128:H137)</f>
        <v>11997572</v>
      </c>
      <c r="I127" s="48">
        <f t="shared" ref="I127:J127" si="69">SUM(I128:I137)</f>
        <v>472957</v>
      </c>
      <c r="J127" s="48">
        <f t="shared" si="69"/>
        <v>2196044</v>
      </c>
      <c r="K127" s="48">
        <f>SUM(K128:K137)</f>
        <v>1416260</v>
      </c>
      <c r="L127" s="48">
        <f t="shared" ref="L127:T127" si="70">SUM(L128:L137)</f>
        <v>610218</v>
      </c>
      <c r="M127" s="48">
        <f t="shared" si="70"/>
        <v>713523</v>
      </c>
      <c r="N127" s="48">
        <f t="shared" si="70"/>
        <v>1146480</v>
      </c>
      <c r="O127" s="48">
        <f t="shared" si="70"/>
        <v>1129257</v>
      </c>
      <c r="P127" s="48">
        <f t="shared" si="70"/>
        <v>468036</v>
      </c>
      <c r="Q127" s="48">
        <f t="shared" si="70"/>
        <v>2084162</v>
      </c>
      <c r="R127" s="48">
        <f t="shared" si="70"/>
        <v>955919</v>
      </c>
      <c r="S127" s="48">
        <f t="shared" si="70"/>
        <v>416129</v>
      </c>
      <c r="T127" s="48">
        <f t="shared" si="70"/>
        <v>388587</v>
      </c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  <c r="GB127" s="16"/>
      <c r="GC127" s="16"/>
      <c r="GD127" s="16"/>
      <c r="GE127" s="16"/>
      <c r="GF127" s="16"/>
      <c r="GG127" s="16"/>
      <c r="GH127" s="16"/>
      <c r="GI127" s="16"/>
      <c r="GJ127" s="16"/>
      <c r="GK127" s="16"/>
      <c r="GL127" s="16"/>
      <c r="GM127" s="16"/>
      <c r="GN127" s="16"/>
      <c r="GO127" s="16"/>
      <c r="GP127" s="16"/>
      <c r="GQ127" s="16"/>
      <c r="GR127" s="16"/>
      <c r="GS127" s="16"/>
      <c r="GT127" s="16"/>
      <c r="GU127" s="16"/>
      <c r="GV127" s="16"/>
      <c r="GW127" s="16"/>
      <c r="GX127" s="16"/>
      <c r="GY127" s="16"/>
      <c r="GZ127" s="16"/>
      <c r="HA127" s="16"/>
      <c r="HB127" s="16"/>
      <c r="HC127" s="16"/>
      <c r="HD127" s="16"/>
      <c r="HE127" s="16"/>
      <c r="HF127" s="16"/>
      <c r="HG127" s="16"/>
      <c r="HH127" s="16"/>
      <c r="HI127" s="16"/>
      <c r="HJ127" s="16"/>
      <c r="HK127" s="16"/>
      <c r="HL127" s="16"/>
      <c r="HM127" s="16"/>
      <c r="HN127" s="16"/>
      <c r="HO127" s="16"/>
      <c r="HP127" s="16"/>
      <c r="HQ127" s="16"/>
      <c r="HR127" s="16"/>
      <c r="HS127" s="16"/>
      <c r="HT127" s="16"/>
      <c r="HU127" s="16"/>
      <c r="HV127" s="16"/>
      <c r="HW127" s="16"/>
      <c r="HX127" s="16"/>
      <c r="HY127" s="16"/>
      <c r="HZ127" s="16"/>
      <c r="IA127" s="16"/>
      <c r="IB127" s="16"/>
      <c r="IC127" s="16"/>
    </row>
    <row r="128" spans="1:237" ht="19.5" customHeight="1" x14ac:dyDescent="0.25">
      <c r="A128" s="40"/>
      <c r="B128" s="41"/>
      <c r="C128" s="66"/>
      <c r="D128" s="51"/>
      <c r="E128" s="60" t="s">
        <v>2</v>
      </c>
      <c r="F128" s="67"/>
      <c r="G128" s="16"/>
      <c r="H128" s="28">
        <f t="shared" ref="H128:H140" si="71">SUM(I128:T128)</f>
        <v>4211406</v>
      </c>
      <c r="I128" s="29">
        <v>153102</v>
      </c>
      <c r="J128" s="29">
        <v>546465</v>
      </c>
      <c r="K128" s="29">
        <v>540549</v>
      </c>
      <c r="L128" s="29">
        <v>206192</v>
      </c>
      <c r="M128" s="29">
        <v>204394</v>
      </c>
      <c r="N128" s="29">
        <v>676565</v>
      </c>
      <c r="O128" s="29">
        <v>708648</v>
      </c>
      <c r="P128" s="29">
        <v>69376</v>
      </c>
      <c r="Q128" s="29">
        <v>530959</v>
      </c>
      <c r="R128" s="29">
        <v>319949</v>
      </c>
      <c r="S128" s="29">
        <v>131152</v>
      </c>
      <c r="T128" s="29">
        <v>124055</v>
      </c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  <c r="FZ128" s="16"/>
      <c r="GA128" s="16"/>
      <c r="GB128" s="16"/>
      <c r="GC128" s="16"/>
      <c r="GD128" s="16"/>
      <c r="GE128" s="16"/>
      <c r="GF128" s="16"/>
      <c r="GG128" s="16"/>
      <c r="GH128" s="16"/>
      <c r="GI128" s="16"/>
      <c r="GJ128" s="16"/>
      <c r="GK128" s="16"/>
      <c r="GL128" s="16"/>
      <c r="GM128" s="16"/>
      <c r="GN128" s="16"/>
      <c r="GO128" s="16"/>
      <c r="GP128" s="16"/>
      <c r="GQ128" s="16"/>
      <c r="GR128" s="16"/>
      <c r="GS128" s="16"/>
      <c r="GT128" s="16"/>
      <c r="GU128" s="16"/>
      <c r="GV128" s="16"/>
      <c r="GW128" s="16"/>
      <c r="GX128" s="16"/>
      <c r="GY128" s="16"/>
      <c r="GZ128" s="16"/>
      <c r="HA128" s="16"/>
      <c r="HB128" s="16"/>
      <c r="HC128" s="16"/>
      <c r="HD128" s="16"/>
      <c r="HE128" s="16"/>
      <c r="HF128" s="16"/>
      <c r="HG128" s="16"/>
      <c r="HH128" s="16"/>
      <c r="HI128" s="16"/>
      <c r="HJ128" s="16"/>
      <c r="HK128" s="16"/>
      <c r="HL128" s="16"/>
      <c r="HM128" s="16"/>
      <c r="HN128" s="16"/>
      <c r="HO128" s="16"/>
      <c r="HP128" s="16"/>
      <c r="HQ128" s="16"/>
      <c r="HR128" s="16"/>
      <c r="HS128" s="16"/>
      <c r="HT128" s="16"/>
      <c r="HU128" s="16"/>
      <c r="HV128" s="16"/>
      <c r="HW128" s="16"/>
      <c r="HX128" s="16"/>
      <c r="HY128" s="16"/>
      <c r="HZ128" s="16"/>
      <c r="IA128" s="16"/>
      <c r="IB128" s="16"/>
      <c r="IC128" s="16"/>
    </row>
    <row r="129" spans="1:237" ht="19.5" customHeight="1" x14ac:dyDescent="0.25">
      <c r="A129" s="40"/>
      <c r="B129" s="41"/>
      <c r="C129" s="66"/>
      <c r="D129" s="51"/>
      <c r="E129" s="60" t="s">
        <v>3</v>
      </c>
      <c r="F129" s="67"/>
      <c r="G129" s="16"/>
      <c r="H129" s="28">
        <f t="shared" si="71"/>
        <v>1412455</v>
      </c>
      <c r="I129" s="29">
        <v>82598</v>
      </c>
      <c r="J129" s="29">
        <v>227551</v>
      </c>
      <c r="K129" s="29">
        <v>123738</v>
      </c>
      <c r="L129" s="29">
        <v>65539</v>
      </c>
      <c r="M129" s="29">
        <v>95758</v>
      </c>
      <c r="N129" s="29">
        <v>126336</v>
      </c>
      <c r="O129" s="29">
        <v>143907</v>
      </c>
      <c r="P129" s="29">
        <v>136808</v>
      </c>
      <c r="Q129" s="29">
        <v>132645</v>
      </c>
      <c r="R129" s="29">
        <v>141755</v>
      </c>
      <c r="S129" s="29">
        <v>82988</v>
      </c>
      <c r="T129" s="29">
        <v>52832</v>
      </c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  <c r="GB129" s="16"/>
      <c r="GC129" s="16"/>
      <c r="GD129" s="16"/>
      <c r="GE129" s="16"/>
      <c r="GF129" s="16"/>
      <c r="GG129" s="16"/>
      <c r="GH129" s="16"/>
      <c r="GI129" s="16"/>
      <c r="GJ129" s="16"/>
      <c r="GK129" s="16"/>
      <c r="GL129" s="16"/>
      <c r="GM129" s="16"/>
      <c r="GN129" s="16"/>
      <c r="GO129" s="16"/>
      <c r="GP129" s="16"/>
      <c r="GQ129" s="16"/>
      <c r="GR129" s="16"/>
      <c r="GS129" s="16"/>
      <c r="GT129" s="16"/>
      <c r="GU129" s="16"/>
      <c r="GV129" s="16"/>
      <c r="GW129" s="16"/>
      <c r="GX129" s="16"/>
      <c r="GY129" s="16"/>
      <c r="GZ129" s="16"/>
      <c r="HA129" s="16"/>
      <c r="HB129" s="16"/>
      <c r="HC129" s="16"/>
      <c r="HD129" s="16"/>
      <c r="HE129" s="16"/>
      <c r="HF129" s="16"/>
      <c r="HG129" s="16"/>
      <c r="HH129" s="16"/>
      <c r="HI129" s="16"/>
      <c r="HJ129" s="16"/>
      <c r="HK129" s="16"/>
      <c r="HL129" s="16"/>
      <c r="HM129" s="16"/>
      <c r="HN129" s="16"/>
      <c r="HO129" s="16"/>
      <c r="HP129" s="16"/>
      <c r="HQ129" s="16"/>
      <c r="HR129" s="16"/>
      <c r="HS129" s="16"/>
      <c r="HT129" s="16"/>
      <c r="HU129" s="16"/>
      <c r="HV129" s="16"/>
      <c r="HW129" s="16"/>
      <c r="HX129" s="16"/>
      <c r="HY129" s="16"/>
      <c r="HZ129" s="16"/>
      <c r="IA129" s="16"/>
      <c r="IB129" s="16"/>
      <c r="IC129" s="16"/>
    </row>
    <row r="130" spans="1:237" ht="19.5" customHeight="1" x14ac:dyDescent="0.25">
      <c r="A130" s="40"/>
      <c r="B130" s="41"/>
      <c r="C130" s="66"/>
      <c r="D130" s="51"/>
      <c r="E130" s="60" t="s">
        <v>4</v>
      </c>
      <c r="F130" s="67"/>
      <c r="G130" s="16"/>
      <c r="H130" s="28">
        <f t="shared" si="71"/>
        <v>1432849</v>
      </c>
      <c r="I130" s="29">
        <v>42246</v>
      </c>
      <c r="J130" s="29">
        <v>491244</v>
      </c>
      <c r="K130" s="29">
        <v>181530</v>
      </c>
      <c r="L130" s="29">
        <v>16013</v>
      </c>
      <c r="M130" s="29">
        <v>13080</v>
      </c>
      <c r="N130" s="29">
        <v>46632</v>
      </c>
      <c r="O130" s="29">
        <v>23857</v>
      </c>
      <c r="P130" s="29">
        <v>89387</v>
      </c>
      <c r="Q130" s="29">
        <v>239994</v>
      </c>
      <c r="R130" s="29">
        <v>242439</v>
      </c>
      <c r="S130" s="29">
        <v>32756</v>
      </c>
      <c r="T130" s="29">
        <v>13671</v>
      </c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  <c r="GE130" s="16"/>
      <c r="GF130" s="16"/>
      <c r="GG130" s="16"/>
      <c r="GH130" s="16"/>
      <c r="GI130" s="16"/>
      <c r="GJ130" s="16"/>
      <c r="GK130" s="16"/>
      <c r="GL130" s="16"/>
      <c r="GM130" s="16"/>
      <c r="GN130" s="16"/>
      <c r="GO130" s="16"/>
      <c r="GP130" s="16"/>
      <c r="GQ130" s="16"/>
      <c r="GR130" s="16"/>
      <c r="GS130" s="16"/>
      <c r="GT130" s="16"/>
      <c r="GU130" s="16"/>
      <c r="GV130" s="16"/>
      <c r="GW130" s="16"/>
      <c r="GX130" s="16"/>
      <c r="GY130" s="16"/>
      <c r="GZ130" s="16"/>
      <c r="HA130" s="16"/>
      <c r="HB130" s="16"/>
      <c r="HC130" s="16"/>
      <c r="HD130" s="16"/>
      <c r="HE130" s="16"/>
      <c r="HF130" s="16"/>
      <c r="HG130" s="16"/>
      <c r="HH130" s="16"/>
      <c r="HI130" s="16"/>
      <c r="HJ130" s="16"/>
      <c r="HK130" s="16"/>
      <c r="HL130" s="16"/>
      <c r="HM130" s="16"/>
      <c r="HN130" s="16"/>
      <c r="HO130" s="16"/>
      <c r="HP130" s="16"/>
      <c r="HQ130" s="16"/>
      <c r="HR130" s="16"/>
      <c r="HS130" s="16"/>
      <c r="HT130" s="16"/>
      <c r="HU130" s="16"/>
      <c r="HV130" s="16"/>
      <c r="HW130" s="16"/>
      <c r="HX130" s="16"/>
      <c r="HY130" s="16"/>
      <c r="HZ130" s="16"/>
      <c r="IA130" s="16"/>
      <c r="IB130" s="16"/>
      <c r="IC130" s="16"/>
    </row>
    <row r="131" spans="1:237" ht="19.5" customHeight="1" x14ac:dyDescent="0.25">
      <c r="A131" s="40"/>
      <c r="B131" s="41"/>
      <c r="C131" s="66"/>
      <c r="D131" s="51"/>
      <c r="E131" s="60" t="s">
        <v>5</v>
      </c>
      <c r="F131" s="67"/>
      <c r="G131" s="16"/>
      <c r="H131" s="28">
        <f t="shared" si="71"/>
        <v>1287645</v>
      </c>
      <c r="I131" s="29">
        <v>122956</v>
      </c>
      <c r="J131" s="29">
        <v>337111</v>
      </c>
      <c r="K131" s="29">
        <v>54715</v>
      </c>
      <c r="L131" s="29">
        <v>8523</v>
      </c>
      <c r="M131" s="29">
        <v>14761</v>
      </c>
      <c r="N131" s="29">
        <v>32735</v>
      </c>
      <c r="O131" s="29">
        <v>31413</v>
      </c>
      <c r="P131" s="29">
        <v>80114</v>
      </c>
      <c r="Q131" s="29">
        <v>319317</v>
      </c>
      <c r="R131" s="29">
        <v>79237</v>
      </c>
      <c r="S131" s="29">
        <v>91126</v>
      </c>
      <c r="T131" s="29">
        <v>115637</v>
      </c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  <c r="GE131" s="16"/>
      <c r="GF131" s="16"/>
      <c r="GG131" s="16"/>
      <c r="GH131" s="16"/>
      <c r="GI131" s="16"/>
      <c r="GJ131" s="16"/>
      <c r="GK131" s="16"/>
      <c r="GL131" s="16"/>
      <c r="GM131" s="16"/>
      <c r="GN131" s="16"/>
      <c r="GO131" s="16"/>
      <c r="GP131" s="16"/>
      <c r="GQ131" s="16"/>
      <c r="GR131" s="16"/>
      <c r="GS131" s="16"/>
      <c r="GT131" s="16"/>
      <c r="GU131" s="16"/>
      <c r="GV131" s="16"/>
      <c r="GW131" s="16"/>
      <c r="GX131" s="16"/>
      <c r="GY131" s="16"/>
      <c r="GZ131" s="16"/>
      <c r="HA131" s="16"/>
      <c r="HB131" s="16"/>
      <c r="HC131" s="16"/>
      <c r="HD131" s="16"/>
      <c r="HE131" s="16"/>
      <c r="HF131" s="16"/>
      <c r="HG131" s="16"/>
      <c r="HH131" s="16"/>
      <c r="HI131" s="16"/>
      <c r="HJ131" s="16"/>
      <c r="HK131" s="16"/>
      <c r="HL131" s="16"/>
      <c r="HM131" s="16"/>
      <c r="HN131" s="16"/>
      <c r="HO131" s="16"/>
      <c r="HP131" s="16"/>
      <c r="HQ131" s="16"/>
      <c r="HR131" s="16"/>
      <c r="HS131" s="16"/>
      <c r="HT131" s="16"/>
      <c r="HU131" s="16"/>
      <c r="HV131" s="16"/>
      <c r="HW131" s="16"/>
      <c r="HX131" s="16"/>
      <c r="HY131" s="16"/>
      <c r="HZ131" s="16"/>
      <c r="IA131" s="16"/>
      <c r="IB131" s="16"/>
      <c r="IC131" s="16"/>
    </row>
    <row r="132" spans="1:237" ht="19.5" customHeight="1" x14ac:dyDescent="0.25">
      <c r="A132" s="40"/>
      <c r="B132" s="41"/>
      <c r="C132" s="66"/>
      <c r="D132" s="51"/>
      <c r="E132" s="60" t="s">
        <v>6</v>
      </c>
      <c r="F132" s="67"/>
      <c r="G132" s="16"/>
      <c r="H132" s="28">
        <f t="shared" si="71"/>
        <v>1822153</v>
      </c>
      <c r="I132" s="29">
        <v>24360</v>
      </c>
      <c r="J132" s="29">
        <v>136400</v>
      </c>
      <c r="K132" s="29">
        <v>252456</v>
      </c>
      <c r="L132" s="29">
        <v>264628</v>
      </c>
      <c r="M132" s="29">
        <v>264766</v>
      </c>
      <c r="N132" s="29">
        <v>162328</v>
      </c>
      <c r="O132" s="29">
        <v>63314</v>
      </c>
      <c r="P132" s="29">
        <v>41829</v>
      </c>
      <c r="Q132" s="29">
        <v>487226</v>
      </c>
      <c r="R132" s="29">
        <v>45547</v>
      </c>
      <c r="S132" s="29">
        <v>42405</v>
      </c>
      <c r="T132" s="29">
        <v>36894</v>
      </c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</row>
    <row r="133" spans="1:237" ht="19.5" customHeight="1" x14ac:dyDescent="0.25">
      <c r="A133" s="40"/>
      <c r="B133" s="41"/>
      <c r="C133" s="66"/>
      <c r="D133" s="51"/>
      <c r="E133" s="60" t="s">
        <v>7</v>
      </c>
      <c r="F133" s="67"/>
      <c r="G133" s="16"/>
      <c r="H133" s="28">
        <f t="shared" si="71"/>
        <v>590139</v>
      </c>
      <c r="I133" s="29">
        <v>15209</v>
      </c>
      <c r="J133" s="29">
        <v>217168</v>
      </c>
      <c r="K133" s="29">
        <v>31257</v>
      </c>
      <c r="L133" s="29">
        <v>3410</v>
      </c>
      <c r="M133" s="29">
        <v>6479</v>
      </c>
      <c r="N133" s="29">
        <v>11779</v>
      </c>
      <c r="O133" s="29">
        <v>38263</v>
      </c>
      <c r="P133" s="29">
        <v>18669</v>
      </c>
      <c r="Q133" s="29">
        <v>165669</v>
      </c>
      <c r="R133" s="29">
        <v>26938</v>
      </c>
      <c r="S133" s="29">
        <v>23687</v>
      </c>
      <c r="T133" s="29">
        <v>31611</v>
      </c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  <c r="GB133" s="16"/>
      <c r="GC133" s="16"/>
      <c r="GD133" s="16"/>
      <c r="GE133" s="16"/>
      <c r="GF133" s="16"/>
      <c r="GG133" s="16"/>
      <c r="GH133" s="16"/>
      <c r="GI133" s="16"/>
      <c r="GJ133" s="16"/>
      <c r="GK133" s="16"/>
      <c r="GL133" s="16"/>
      <c r="GM133" s="16"/>
      <c r="GN133" s="16"/>
      <c r="GO133" s="16"/>
      <c r="GP133" s="16"/>
      <c r="GQ133" s="16"/>
      <c r="GR133" s="16"/>
      <c r="GS133" s="16"/>
      <c r="GT133" s="16"/>
      <c r="GU133" s="16"/>
      <c r="GV133" s="16"/>
      <c r="GW133" s="16"/>
      <c r="GX133" s="16"/>
      <c r="GY133" s="16"/>
      <c r="GZ133" s="16"/>
      <c r="HA133" s="16"/>
      <c r="HB133" s="16"/>
      <c r="HC133" s="16"/>
      <c r="HD133" s="16"/>
      <c r="HE133" s="16"/>
      <c r="HF133" s="16"/>
      <c r="HG133" s="16"/>
      <c r="HH133" s="16"/>
      <c r="HI133" s="16"/>
      <c r="HJ133" s="16"/>
      <c r="HK133" s="16"/>
      <c r="HL133" s="16"/>
      <c r="HM133" s="16"/>
      <c r="HN133" s="16"/>
      <c r="HO133" s="16"/>
      <c r="HP133" s="16"/>
      <c r="HQ133" s="16"/>
      <c r="HR133" s="16"/>
      <c r="HS133" s="16"/>
      <c r="HT133" s="16"/>
      <c r="HU133" s="16"/>
      <c r="HV133" s="16"/>
      <c r="HW133" s="16"/>
      <c r="HX133" s="16"/>
      <c r="HY133" s="16"/>
      <c r="HZ133" s="16"/>
      <c r="IA133" s="16"/>
      <c r="IB133" s="16"/>
      <c r="IC133" s="16"/>
    </row>
    <row r="134" spans="1:237" ht="19.5" customHeight="1" x14ac:dyDescent="0.25">
      <c r="A134" s="25"/>
      <c r="B134" s="41"/>
      <c r="C134" s="41"/>
      <c r="D134" s="54"/>
      <c r="E134" s="60" t="s">
        <v>8</v>
      </c>
      <c r="F134" s="61"/>
      <c r="G134" s="16"/>
      <c r="H134" s="28">
        <f t="shared" si="71"/>
        <v>183579</v>
      </c>
      <c r="I134" s="29">
        <v>21906</v>
      </c>
      <c r="J134" s="29">
        <v>46529</v>
      </c>
      <c r="K134" s="29">
        <v>23173</v>
      </c>
      <c r="L134" s="29">
        <v>7718</v>
      </c>
      <c r="M134" s="29">
        <v>11810</v>
      </c>
      <c r="N134" s="29">
        <v>16192</v>
      </c>
      <c r="O134" s="29">
        <v>14132</v>
      </c>
      <c r="P134" s="29">
        <v>7697</v>
      </c>
      <c r="Q134" s="29">
        <v>34422</v>
      </c>
      <c r="R134" s="64">
        <v>0</v>
      </c>
      <c r="S134" s="64">
        <v>0</v>
      </c>
      <c r="T134" s="64">
        <v>0</v>
      </c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  <c r="GB134" s="16"/>
      <c r="GC134" s="16"/>
      <c r="GD134" s="16"/>
      <c r="GE134" s="16"/>
      <c r="GF134" s="16"/>
      <c r="GG134" s="16"/>
      <c r="GH134" s="16"/>
      <c r="GI134" s="16"/>
      <c r="GJ134" s="16"/>
      <c r="GK134" s="16"/>
      <c r="GL134" s="16"/>
      <c r="GM134" s="16"/>
      <c r="GN134" s="16"/>
      <c r="GO134" s="16"/>
      <c r="GP134" s="16"/>
      <c r="GQ134" s="16"/>
      <c r="GR134" s="16"/>
      <c r="GS134" s="16"/>
      <c r="GT134" s="16"/>
      <c r="GU134" s="16"/>
      <c r="GV134" s="16"/>
      <c r="GW134" s="16"/>
      <c r="GX134" s="16"/>
      <c r="GY134" s="16"/>
      <c r="GZ134" s="16"/>
      <c r="HA134" s="16"/>
      <c r="HB134" s="16"/>
      <c r="HC134" s="16"/>
      <c r="HD134" s="16"/>
      <c r="HE134" s="16"/>
      <c r="HF134" s="16"/>
      <c r="HG134" s="16"/>
      <c r="HH134" s="16"/>
      <c r="HI134" s="16"/>
      <c r="HJ134" s="16"/>
      <c r="HK134" s="16"/>
      <c r="HL134" s="16"/>
      <c r="HM134" s="16"/>
      <c r="HN134" s="16"/>
      <c r="HO134" s="16"/>
      <c r="HP134" s="16"/>
      <c r="HQ134" s="16"/>
      <c r="HR134" s="16"/>
      <c r="HS134" s="16"/>
      <c r="HT134" s="16"/>
      <c r="HU134" s="16"/>
      <c r="HV134" s="16"/>
      <c r="HW134" s="16"/>
      <c r="HX134" s="16"/>
      <c r="HY134" s="16"/>
      <c r="HZ134" s="16"/>
      <c r="IA134" s="16"/>
      <c r="IB134" s="16"/>
      <c r="IC134" s="16"/>
    </row>
    <row r="135" spans="1:237" ht="19.5" customHeight="1" x14ac:dyDescent="0.25">
      <c r="A135" s="25"/>
      <c r="B135" s="41"/>
      <c r="C135" s="41"/>
      <c r="D135" s="54"/>
      <c r="E135" s="60" t="s">
        <v>151</v>
      </c>
      <c r="F135" s="61"/>
      <c r="G135" s="16"/>
      <c r="H135" s="28">
        <f t="shared" si="71"/>
        <v>510331</v>
      </c>
      <c r="I135" s="29">
        <v>2246</v>
      </c>
      <c r="J135" s="29">
        <v>154837</v>
      </c>
      <c r="K135" s="29">
        <v>35519</v>
      </c>
      <c r="L135" s="29">
        <v>16383</v>
      </c>
      <c r="M135" s="29">
        <v>12041</v>
      </c>
      <c r="N135" s="29">
        <v>13415</v>
      </c>
      <c r="O135" s="29">
        <v>70478</v>
      </c>
      <c r="P135" s="29">
        <v>6300</v>
      </c>
      <c r="Q135" s="29">
        <v>168729</v>
      </c>
      <c r="R135" s="29">
        <v>7787</v>
      </c>
      <c r="S135" s="29">
        <v>10419</v>
      </c>
      <c r="T135" s="29">
        <v>12177</v>
      </c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  <c r="IC135" s="16"/>
    </row>
    <row r="136" spans="1:237" ht="19.5" customHeight="1" x14ac:dyDescent="0.25">
      <c r="A136" s="40"/>
      <c r="B136" s="41"/>
      <c r="C136" s="41"/>
      <c r="D136" s="54"/>
      <c r="E136" s="60" t="s">
        <v>152</v>
      </c>
      <c r="F136" s="61"/>
      <c r="G136" s="16"/>
      <c r="H136" s="28">
        <f t="shared" si="71"/>
        <v>328167</v>
      </c>
      <c r="I136" s="29">
        <v>7401</v>
      </c>
      <c r="J136" s="29">
        <v>24719</v>
      </c>
      <c r="K136" s="29">
        <v>162842</v>
      </c>
      <c r="L136" s="29">
        <v>11331</v>
      </c>
      <c r="M136" s="29">
        <v>19803</v>
      </c>
      <c r="N136" s="29">
        <v>9558</v>
      </c>
      <c r="O136" s="29">
        <v>23561</v>
      </c>
      <c r="P136" s="29">
        <v>13301</v>
      </c>
      <c r="Q136" s="29">
        <v>5201</v>
      </c>
      <c r="R136" s="29">
        <v>49124</v>
      </c>
      <c r="S136" s="29">
        <v>663</v>
      </c>
      <c r="T136" s="29">
        <v>663</v>
      </c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  <c r="GE136" s="16"/>
      <c r="GF136" s="16"/>
      <c r="GG136" s="16"/>
      <c r="GH136" s="16"/>
      <c r="GI136" s="16"/>
      <c r="GJ136" s="16"/>
      <c r="GK136" s="16"/>
      <c r="GL136" s="16"/>
      <c r="GM136" s="16"/>
      <c r="GN136" s="16"/>
      <c r="GO136" s="16"/>
      <c r="GP136" s="16"/>
      <c r="GQ136" s="16"/>
      <c r="GR136" s="16"/>
      <c r="GS136" s="16"/>
      <c r="GT136" s="16"/>
      <c r="GU136" s="16"/>
      <c r="GV136" s="16"/>
      <c r="GW136" s="16"/>
      <c r="GX136" s="16"/>
      <c r="GY136" s="16"/>
      <c r="GZ136" s="16"/>
      <c r="HA136" s="16"/>
      <c r="HB136" s="16"/>
      <c r="HC136" s="16"/>
      <c r="HD136" s="16"/>
      <c r="HE136" s="16"/>
      <c r="HF136" s="16"/>
      <c r="HG136" s="16"/>
      <c r="HH136" s="16"/>
      <c r="HI136" s="16"/>
      <c r="HJ136" s="16"/>
      <c r="HK136" s="16"/>
      <c r="HL136" s="16"/>
      <c r="HM136" s="16"/>
      <c r="HN136" s="16"/>
      <c r="HO136" s="16"/>
      <c r="HP136" s="16"/>
      <c r="HQ136" s="16"/>
      <c r="HR136" s="16"/>
      <c r="HS136" s="16"/>
      <c r="HT136" s="16"/>
      <c r="HU136" s="16"/>
      <c r="HV136" s="16"/>
      <c r="HW136" s="16"/>
      <c r="HX136" s="16"/>
      <c r="HY136" s="16"/>
      <c r="HZ136" s="16"/>
      <c r="IA136" s="16"/>
      <c r="IB136" s="16"/>
      <c r="IC136" s="16"/>
    </row>
    <row r="137" spans="1:237" ht="19.5" customHeight="1" x14ac:dyDescent="0.25">
      <c r="A137" s="40"/>
      <c r="B137" s="26"/>
      <c r="C137" s="41"/>
      <c r="D137" s="54"/>
      <c r="E137" s="60" t="s">
        <v>153</v>
      </c>
      <c r="F137" s="61"/>
      <c r="G137" s="16"/>
      <c r="H137" s="28">
        <f t="shared" si="71"/>
        <v>218848</v>
      </c>
      <c r="I137" s="29">
        <v>933</v>
      </c>
      <c r="J137" s="29">
        <v>14020</v>
      </c>
      <c r="K137" s="29">
        <v>10481</v>
      </c>
      <c r="L137" s="29">
        <v>10481</v>
      </c>
      <c r="M137" s="29">
        <v>70631</v>
      </c>
      <c r="N137" s="29">
        <v>50940</v>
      </c>
      <c r="O137" s="29">
        <v>11684</v>
      </c>
      <c r="P137" s="29">
        <v>4555</v>
      </c>
      <c r="Q137" s="64">
        <v>0</v>
      </c>
      <c r="R137" s="29">
        <v>43143</v>
      </c>
      <c r="S137" s="29">
        <v>933</v>
      </c>
      <c r="T137" s="29">
        <v>1047</v>
      </c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  <c r="GB137" s="16"/>
      <c r="GC137" s="16"/>
      <c r="GD137" s="16"/>
      <c r="GE137" s="16"/>
      <c r="GF137" s="16"/>
      <c r="GG137" s="16"/>
      <c r="GH137" s="16"/>
      <c r="GI137" s="16"/>
      <c r="GJ137" s="16"/>
      <c r="GK137" s="16"/>
      <c r="GL137" s="16"/>
      <c r="GM137" s="16"/>
      <c r="GN137" s="16"/>
      <c r="GO137" s="16"/>
      <c r="GP137" s="16"/>
      <c r="GQ137" s="16"/>
      <c r="GR137" s="16"/>
      <c r="GS137" s="16"/>
      <c r="GT137" s="16"/>
      <c r="GU137" s="16"/>
      <c r="GV137" s="16"/>
      <c r="GW137" s="16"/>
      <c r="GX137" s="16"/>
      <c r="GY137" s="16"/>
      <c r="GZ137" s="16"/>
      <c r="HA137" s="16"/>
      <c r="HB137" s="16"/>
      <c r="HC137" s="16"/>
      <c r="HD137" s="16"/>
      <c r="HE137" s="16"/>
      <c r="HF137" s="16"/>
      <c r="HG137" s="16"/>
      <c r="HH137" s="16"/>
      <c r="HI137" s="16"/>
      <c r="HJ137" s="16"/>
      <c r="HK137" s="16"/>
      <c r="HL137" s="16"/>
      <c r="HM137" s="16"/>
      <c r="HN137" s="16"/>
      <c r="HO137" s="16"/>
      <c r="HP137" s="16"/>
      <c r="HQ137" s="16"/>
      <c r="HR137" s="16"/>
      <c r="HS137" s="16"/>
      <c r="HT137" s="16"/>
      <c r="HU137" s="16"/>
      <c r="HV137" s="16"/>
      <c r="HW137" s="16"/>
      <c r="HX137" s="16"/>
      <c r="HY137" s="16"/>
      <c r="HZ137" s="16"/>
      <c r="IA137" s="16"/>
      <c r="IB137" s="16"/>
      <c r="IC137" s="16"/>
    </row>
    <row r="138" spans="1:237" ht="19.5" customHeight="1" x14ac:dyDescent="0.25">
      <c r="A138" s="40"/>
      <c r="B138" s="26"/>
      <c r="C138" s="123" t="s">
        <v>154</v>
      </c>
      <c r="D138" s="123"/>
      <c r="E138" s="123"/>
      <c r="F138" s="124"/>
      <c r="G138" s="16"/>
      <c r="H138" s="28">
        <f t="shared" si="71"/>
        <v>1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64">
        <v>0</v>
      </c>
      <c r="T138" s="29">
        <v>1</v>
      </c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  <c r="GE138" s="16"/>
      <c r="GF138" s="16"/>
      <c r="GG138" s="16"/>
      <c r="GH138" s="16"/>
      <c r="GI138" s="16"/>
      <c r="GJ138" s="16"/>
      <c r="GK138" s="16"/>
      <c r="GL138" s="16"/>
      <c r="GM138" s="16"/>
      <c r="GN138" s="16"/>
      <c r="GO138" s="16"/>
      <c r="GP138" s="16"/>
      <c r="GQ138" s="16"/>
      <c r="GR138" s="16"/>
      <c r="GS138" s="16"/>
      <c r="GT138" s="16"/>
      <c r="GU138" s="16"/>
      <c r="GV138" s="16"/>
      <c r="GW138" s="16"/>
      <c r="GX138" s="16"/>
      <c r="GY138" s="16"/>
      <c r="GZ138" s="16"/>
      <c r="HA138" s="16"/>
      <c r="HB138" s="16"/>
      <c r="HC138" s="16"/>
      <c r="HD138" s="16"/>
      <c r="HE138" s="16"/>
      <c r="HF138" s="16"/>
      <c r="HG138" s="16"/>
      <c r="HH138" s="16"/>
      <c r="HI138" s="16"/>
      <c r="HJ138" s="16"/>
      <c r="HK138" s="16"/>
      <c r="HL138" s="16"/>
      <c r="HM138" s="16"/>
      <c r="HN138" s="16"/>
      <c r="HO138" s="16"/>
      <c r="HP138" s="16"/>
      <c r="HQ138" s="16"/>
      <c r="HR138" s="16"/>
      <c r="HS138" s="16"/>
      <c r="HT138" s="16"/>
      <c r="HU138" s="16"/>
      <c r="HV138" s="16"/>
      <c r="HW138" s="16"/>
      <c r="HX138" s="16"/>
      <c r="HY138" s="16"/>
      <c r="HZ138" s="16"/>
      <c r="IA138" s="16"/>
      <c r="IB138" s="16"/>
      <c r="IC138" s="16"/>
    </row>
    <row r="139" spans="1:237" s="49" customFormat="1" ht="19.5" customHeight="1" x14ac:dyDescent="0.25">
      <c r="A139" s="40"/>
      <c r="B139" s="51"/>
      <c r="C139" s="123" t="s">
        <v>155</v>
      </c>
      <c r="D139" s="123"/>
      <c r="E139" s="123"/>
      <c r="F139" s="124"/>
      <c r="G139" s="16"/>
      <c r="H139" s="28">
        <f t="shared" si="71"/>
        <v>21049879</v>
      </c>
      <c r="I139" s="29">
        <v>2763640</v>
      </c>
      <c r="J139" s="29">
        <v>2983853</v>
      </c>
      <c r="K139" s="29">
        <v>2822789</v>
      </c>
      <c r="L139" s="29">
        <v>1255526</v>
      </c>
      <c r="M139" s="29">
        <v>2010851</v>
      </c>
      <c r="N139" s="29">
        <v>2208097</v>
      </c>
      <c r="O139" s="29">
        <v>2060471</v>
      </c>
      <c r="P139" s="29">
        <v>2125864</v>
      </c>
      <c r="Q139" s="29">
        <v>1751151</v>
      </c>
      <c r="R139" s="29">
        <v>86560</v>
      </c>
      <c r="S139" s="29">
        <v>81856</v>
      </c>
      <c r="T139" s="29">
        <v>899221</v>
      </c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  <c r="GE139" s="16"/>
      <c r="GF139" s="16"/>
      <c r="GG139" s="16"/>
      <c r="GH139" s="16"/>
      <c r="GI139" s="16"/>
      <c r="GJ139" s="16"/>
      <c r="GK139" s="16"/>
      <c r="GL139" s="16"/>
      <c r="GM139" s="16"/>
      <c r="GN139" s="16"/>
      <c r="GO139" s="16"/>
      <c r="GP139" s="16"/>
      <c r="GQ139" s="16"/>
      <c r="GR139" s="16"/>
      <c r="GS139" s="16"/>
      <c r="GT139" s="16"/>
      <c r="GU139" s="16"/>
      <c r="GV139" s="16"/>
      <c r="GW139" s="16"/>
      <c r="GX139" s="16"/>
      <c r="GY139" s="16"/>
      <c r="GZ139" s="16"/>
      <c r="HA139" s="16"/>
      <c r="HB139" s="16"/>
      <c r="HC139" s="16"/>
      <c r="HD139" s="16"/>
      <c r="HE139" s="16"/>
      <c r="HF139" s="16"/>
      <c r="HG139" s="16"/>
      <c r="HH139" s="16"/>
      <c r="HI139" s="16"/>
      <c r="HJ139" s="16"/>
      <c r="HK139" s="16"/>
      <c r="HL139" s="16"/>
      <c r="HM139" s="16"/>
      <c r="HN139" s="16"/>
      <c r="HO139" s="16"/>
      <c r="HP139" s="16"/>
      <c r="HQ139" s="16"/>
      <c r="HR139" s="16"/>
      <c r="HS139" s="16"/>
      <c r="HT139" s="16"/>
      <c r="HU139" s="16"/>
      <c r="HV139" s="16"/>
      <c r="HW139" s="16"/>
      <c r="HX139" s="16"/>
      <c r="HY139" s="16"/>
      <c r="HZ139" s="16"/>
      <c r="IA139" s="16"/>
      <c r="IB139" s="16"/>
      <c r="IC139" s="16"/>
    </row>
    <row r="140" spans="1:237" ht="47.25" customHeight="1" x14ac:dyDescent="0.25">
      <c r="A140" s="40"/>
      <c r="B140" s="51"/>
      <c r="C140" s="123" t="s">
        <v>156</v>
      </c>
      <c r="D140" s="123"/>
      <c r="E140" s="123"/>
      <c r="F140" s="124"/>
      <c r="G140" s="16"/>
      <c r="H140" s="28">
        <f t="shared" si="71"/>
        <v>1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29">
        <v>1</v>
      </c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6"/>
      <c r="HI140" s="16"/>
      <c r="HJ140" s="16"/>
      <c r="HK140" s="16"/>
      <c r="HL140" s="16"/>
      <c r="HM140" s="16"/>
      <c r="HN140" s="16"/>
      <c r="HO140" s="16"/>
      <c r="HP140" s="16"/>
      <c r="HQ140" s="16"/>
      <c r="HR140" s="16"/>
      <c r="HS140" s="16"/>
      <c r="HT140" s="16"/>
      <c r="HU140" s="16"/>
      <c r="HV140" s="16"/>
      <c r="HW140" s="16"/>
      <c r="HX140" s="16"/>
      <c r="HY140" s="16"/>
      <c r="HZ140" s="16"/>
      <c r="IA140" s="16"/>
      <c r="IB140" s="16"/>
      <c r="IC140" s="16"/>
    </row>
    <row r="141" spans="1:237" x14ac:dyDescent="0.25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31"/>
      <c r="HB141" s="31"/>
      <c r="HC141" s="31"/>
      <c r="HD141" s="31"/>
      <c r="HE141" s="31"/>
      <c r="HF141" s="31"/>
      <c r="HG141" s="31"/>
      <c r="HH141" s="31"/>
      <c r="HI141" s="31"/>
      <c r="HJ141" s="31"/>
      <c r="HK141" s="31"/>
      <c r="HL141" s="31"/>
      <c r="HM141" s="31"/>
      <c r="HN141" s="31"/>
      <c r="HO141" s="31"/>
      <c r="HP141" s="31"/>
      <c r="HQ141" s="31"/>
      <c r="HR141" s="31"/>
      <c r="HS141" s="31"/>
      <c r="HT141" s="31"/>
      <c r="HU141" s="31"/>
      <c r="HV141" s="31"/>
      <c r="HW141" s="31"/>
      <c r="HX141" s="31"/>
      <c r="HY141" s="31"/>
      <c r="HZ141" s="31"/>
      <c r="IA141" s="31"/>
      <c r="IB141" s="31"/>
      <c r="IC141" s="31"/>
    </row>
    <row r="142" spans="1:237" x14ac:dyDescent="0.25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45"/>
      <c r="DK142" s="45"/>
      <c r="DL142" s="45"/>
      <c r="DM142" s="45"/>
      <c r="DN142" s="45"/>
      <c r="DO142" s="45"/>
      <c r="DP142" s="45"/>
      <c r="DQ142" s="45"/>
      <c r="DR142" s="45"/>
      <c r="DS142" s="45"/>
      <c r="DT142" s="45"/>
      <c r="DU142" s="45"/>
      <c r="DV142" s="45"/>
      <c r="DW142" s="45"/>
      <c r="DX142" s="45"/>
      <c r="DY142" s="45"/>
      <c r="DZ142" s="45"/>
      <c r="EA142" s="45"/>
      <c r="EB142" s="45"/>
      <c r="EC142" s="45"/>
      <c r="ED142" s="45"/>
      <c r="EE142" s="45"/>
      <c r="EF142" s="45"/>
      <c r="EG142" s="45"/>
      <c r="EH142" s="45"/>
      <c r="EI142" s="45"/>
      <c r="EJ142" s="45"/>
      <c r="EK142" s="45"/>
      <c r="EL142" s="45"/>
      <c r="EM142" s="45"/>
      <c r="EN142" s="45"/>
      <c r="EO142" s="45"/>
      <c r="EP142" s="45"/>
      <c r="EQ142" s="45"/>
      <c r="ER142" s="45"/>
      <c r="ES142" s="45"/>
      <c r="ET142" s="45"/>
      <c r="EU142" s="45"/>
      <c r="EV142" s="45"/>
      <c r="EW142" s="45"/>
      <c r="EX142" s="45"/>
      <c r="EY142" s="45"/>
      <c r="EZ142" s="45"/>
      <c r="FA142" s="45"/>
      <c r="FB142" s="45"/>
      <c r="FC142" s="45"/>
      <c r="FD142" s="45"/>
      <c r="FE142" s="45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45"/>
      <c r="FY142" s="45"/>
      <c r="FZ142" s="45"/>
      <c r="GA142" s="45"/>
      <c r="GB142" s="45"/>
      <c r="GC142" s="45"/>
      <c r="GD142" s="45"/>
      <c r="GE142" s="45"/>
      <c r="GF142" s="45"/>
      <c r="GG142" s="45"/>
      <c r="GH142" s="45"/>
      <c r="GI142" s="45"/>
      <c r="GJ142" s="45"/>
      <c r="GK142" s="45"/>
      <c r="GL142" s="45"/>
      <c r="GM142" s="45"/>
      <c r="GN142" s="45"/>
      <c r="GO142" s="45"/>
      <c r="GP142" s="45"/>
      <c r="GQ142" s="45"/>
      <c r="GR142" s="45"/>
      <c r="GS142" s="45"/>
      <c r="GT142" s="45"/>
      <c r="GU142" s="45"/>
      <c r="GV142" s="45"/>
      <c r="GW142" s="45"/>
      <c r="GX142" s="45"/>
      <c r="GY142" s="45"/>
      <c r="GZ142" s="45"/>
      <c r="HA142" s="45"/>
      <c r="HB142" s="45"/>
      <c r="HC142" s="45"/>
      <c r="HD142" s="45"/>
      <c r="HE142" s="45"/>
      <c r="HF142" s="45"/>
      <c r="HG142" s="45"/>
      <c r="HH142" s="45"/>
      <c r="HI142" s="45"/>
      <c r="HJ142" s="45"/>
      <c r="HK142" s="45"/>
      <c r="HL142" s="45"/>
      <c r="HM142" s="45"/>
      <c r="HN142" s="45"/>
      <c r="HO142" s="45"/>
      <c r="HP142" s="45"/>
      <c r="HQ142" s="45"/>
      <c r="HR142" s="45"/>
      <c r="HS142" s="45"/>
      <c r="HT142" s="45"/>
      <c r="HU142" s="45"/>
      <c r="HV142" s="45"/>
      <c r="HW142" s="45"/>
      <c r="HX142" s="45"/>
      <c r="HY142" s="45"/>
      <c r="HZ142" s="45"/>
      <c r="IA142" s="45"/>
      <c r="IB142" s="45"/>
      <c r="IC142" s="45"/>
    </row>
    <row r="143" spans="1:237" s="22" customFormat="1" ht="21.75" customHeight="1" x14ac:dyDescent="0.25">
      <c r="A143" s="23"/>
      <c r="B143" s="121" t="s">
        <v>157</v>
      </c>
      <c r="C143" s="121"/>
      <c r="D143" s="121"/>
      <c r="E143" s="121"/>
      <c r="F143" s="122"/>
      <c r="G143" s="69"/>
      <c r="H143" s="47">
        <f>H144+H147</f>
        <v>112700000</v>
      </c>
      <c r="I143" s="47">
        <f t="shared" ref="I143:T143" si="72">I144+I147</f>
        <v>9300000</v>
      </c>
      <c r="J143" s="47">
        <f t="shared" si="72"/>
        <v>11550000</v>
      </c>
      <c r="K143" s="47">
        <f t="shared" si="72"/>
        <v>11625000</v>
      </c>
      <c r="L143" s="47">
        <f t="shared" si="72"/>
        <v>10875000</v>
      </c>
      <c r="M143" s="47">
        <f t="shared" si="72"/>
        <v>8137500</v>
      </c>
      <c r="N143" s="47">
        <f t="shared" si="72"/>
        <v>7875000</v>
      </c>
      <c r="O143" s="47">
        <f t="shared" si="72"/>
        <v>8137500</v>
      </c>
      <c r="P143" s="47">
        <f t="shared" si="72"/>
        <v>8137500</v>
      </c>
      <c r="Q143" s="47">
        <f t="shared" si="72"/>
        <v>7875000</v>
      </c>
      <c r="R143" s="47">
        <f t="shared" si="72"/>
        <v>8137500</v>
      </c>
      <c r="S143" s="47">
        <f t="shared" si="72"/>
        <v>7875000</v>
      </c>
      <c r="T143" s="47">
        <f t="shared" si="72"/>
        <v>13175000</v>
      </c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  <c r="CJ143" s="69"/>
      <c r="CK143" s="69"/>
      <c r="CL143" s="69"/>
      <c r="CM143" s="69"/>
      <c r="CN143" s="69"/>
      <c r="CO143" s="69"/>
      <c r="CP143" s="69"/>
      <c r="CQ143" s="69"/>
      <c r="CR143" s="69"/>
      <c r="CS143" s="69"/>
      <c r="CT143" s="69"/>
      <c r="CU143" s="69"/>
      <c r="CV143" s="69"/>
      <c r="CW143" s="69"/>
      <c r="CX143" s="69"/>
      <c r="CY143" s="69"/>
      <c r="CZ143" s="69"/>
      <c r="DA143" s="69"/>
      <c r="DB143" s="69"/>
      <c r="DC143" s="69"/>
      <c r="DD143" s="69"/>
      <c r="DE143" s="69"/>
      <c r="DF143" s="69"/>
      <c r="DG143" s="69"/>
      <c r="DH143" s="69"/>
      <c r="DI143" s="69"/>
      <c r="DJ143" s="69"/>
      <c r="DK143" s="69"/>
      <c r="DL143" s="69"/>
      <c r="DM143" s="69"/>
      <c r="DN143" s="69"/>
      <c r="DO143" s="69"/>
      <c r="DP143" s="69"/>
      <c r="DQ143" s="69"/>
      <c r="DR143" s="69"/>
      <c r="DS143" s="69"/>
      <c r="DT143" s="69"/>
      <c r="DU143" s="69"/>
      <c r="DV143" s="69"/>
      <c r="DW143" s="69"/>
      <c r="DX143" s="69"/>
      <c r="DY143" s="69"/>
      <c r="DZ143" s="69"/>
      <c r="EA143" s="69"/>
      <c r="EB143" s="69"/>
      <c r="EC143" s="69"/>
      <c r="ED143" s="69"/>
      <c r="EE143" s="69"/>
      <c r="EF143" s="69"/>
      <c r="EG143" s="69"/>
      <c r="EH143" s="69"/>
      <c r="EI143" s="69"/>
      <c r="EJ143" s="69"/>
      <c r="EK143" s="69"/>
      <c r="EL143" s="69"/>
      <c r="EM143" s="69"/>
      <c r="EN143" s="69"/>
      <c r="EO143" s="69"/>
      <c r="EP143" s="69"/>
      <c r="EQ143" s="69"/>
      <c r="ER143" s="69"/>
      <c r="ES143" s="69"/>
      <c r="ET143" s="69"/>
      <c r="EU143" s="69"/>
      <c r="EV143" s="69"/>
      <c r="EW143" s="69"/>
      <c r="EX143" s="69"/>
      <c r="EY143" s="69"/>
      <c r="EZ143" s="69"/>
      <c r="FA143" s="69"/>
      <c r="FB143" s="69"/>
      <c r="FC143" s="69"/>
      <c r="FD143" s="69"/>
      <c r="FE143" s="69"/>
      <c r="FF143" s="69"/>
      <c r="FG143" s="69"/>
      <c r="FH143" s="69"/>
      <c r="FI143" s="69"/>
      <c r="FJ143" s="69"/>
      <c r="FK143" s="69"/>
      <c r="FL143" s="69"/>
      <c r="FM143" s="69"/>
      <c r="FN143" s="69"/>
      <c r="FO143" s="69"/>
      <c r="FP143" s="69"/>
      <c r="FQ143" s="69"/>
      <c r="FR143" s="69"/>
      <c r="FS143" s="69"/>
      <c r="FT143" s="69"/>
      <c r="FU143" s="69"/>
      <c r="FV143" s="69"/>
      <c r="FW143" s="69"/>
      <c r="FX143" s="69"/>
      <c r="FY143" s="69"/>
      <c r="FZ143" s="69"/>
      <c r="GA143" s="69"/>
      <c r="GB143" s="69"/>
      <c r="GC143" s="69"/>
      <c r="GD143" s="69"/>
      <c r="GE143" s="69"/>
      <c r="GF143" s="69"/>
      <c r="GG143" s="69"/>
      <c r="GH143" s="69"/>
      <c r="GI143" s="69"/>
      <c r="GJ143" s="69"/>
      <c r="GK143" s="69"/>
      <c r="GL143" s="69"/>
      <c r="GM143" s="69"/>
      <c r="GN143" s="69"/>
      <c r="GO143" s="69"/>
      <c r="GP143" s="69"/>
      <c r="GQ143" s="69"/>
      <c r="GR143" s="69"/>
      <c r="GS143" s="69"/>
      <c r="GT143" s="69"/>
      <c r="GU143" s="69"/>
      <c r="GV143" s="69"/>
      <c r="GW143" s="69"/>
      <c r="GX143" s="69"/>
      <c r="GY143" s="69"/>
      <c r="GZ143" s="69"/>
      <c r="HA143" s="69"/>
      <c r="HB143" s="69"/>
      <c r="HC143" s="69"/>
      <c r="HD143" s="69"/>
      <c r="HE143" s="69"/>
      <c r="HF143" s="69"/>
      <c r="HG143" s="69"/>
      <c r="HH143" s="69"/>
      <c r="HI143" s="69"/>
      <c r="HJ143" s="69"/>
      <c r="HK143" s="69"/>
      <c r="HL143" s="69"/>
      <c r="HM143" s="69"/>
      <c r="HN143" s="69"/>
      <c r="HO143" s="69"/>
      <c r="HP143" s="69"/>
      <c r="HQ143" s="69"/>
      <c r="HR143" s="69"/>
      <c r="HS143" s="69"/>
      <c r="HT143" s="69"/>
      <c r="HU143" s="69"/>
      <c r="HV143" s="69"/>
      <c r="HW143" s="69"/>
      <c r="HX143" s="69"/>
      <c r="HY143" s="69"/>
      <c r="HZ143" s="69"/>
      <c r="IA143" s="69"/>
      <c r="IB143" s="69"/>
      <c r="IC143" s="69"/>
    </row>
    <row r="144" spans="1:237" ht="21.75" customHeight="1" x14ac:dyDescent="0.25">
      <c r="A144" s="40"/>
      <c r="B144" s="70"/>
      <c r="C144" s="130" t="s">
        <v>158</v>
      </c>
      <c r="D144" s="130"/>
      <c r="E144" s="130"/>
      <c r="F144" s="131"/>
      <c r="G144" s="16"/>
      <c r="H144" s="37">
        <f>SUM(H145:H146)</f>
        <v>112700000</v>
      </c>
      <c r="I144" s="37">
        <f t="shared" ref="I144:T144" si="73">SUM(I145:I146)</f>
        <v>9300000</v>
      </c>
      <c r="J144" s="37">
        <f t="shared" si="73"/>
        <v>11550000</v>
      </c>
      <c r="K144" s="37">
        <f t="shared" si="73"/>
        <v>11625000</v>
      </c>
      <c r="L144" s="37">
        <f t="shared" si="73"/>
        <v>10875000</v>
      </c>
      <c r="M144" s="37">
        <f t="shared" si="73"/>
        <v>8137500</v>
      </c>
      <c r="N144" s="37">
        <f t="shared" si="73"/>
        <v>7875000</v>
      </c>
      <c r="O144" s="37">
        <f t="shared" si="73"/>
        <v>8137500</v>
      </c>
      <c r="P144" s="37">
        <f t="shared" si="73"/>
        <v>8137500</v>
      </c>
      <c r="Q144" s="37">
        <f t="shared" si="73"/>
        <v>7875000</v>
      </c>
      <c r="R144" s="37">
        <f t="shared" si="73"/>
        <v>8137500</v>
      </c>
      <c r="S144" s="37">
        <f t="shared" si="73"/>
        <v>7875000</v>
      </c>
      <c r="T144" s="37">
        <f t="shared" si="73"/>
        <v>13175000</v>
      </c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  <c r="FZ144" s="16"/>
      <c r="GA144" s="16"/>
      <c r="GB144" s="16"/>
      <c r="GC144" s="16"/>
      <c r="GD144" s="16"/>
      <c r="GE144" s="16"/>
      <c r="GF144" s="16"/>
      <c r="GG144" s="16"/>
      <c r="GH144" s="16"/>
      <c r="GI144" s="16"/>
      <c r="GJ144" s="16"/>
      <c r="GK144" s="16"/>
      <c r="GL144" s="16"/>
      <c r="GM144" s="16"/>
      <c r="GN144" s="16"/>
      <c r="GO144" s="16"/>
      <c r="GP144" s="16"/>
      <c r="GQ144" s="16"/>
      <c r="GR144" s="16"/>
      <c r="GS144" s="16"/>
      <c r="GT144" s="16"/>
      <c r="GU144" s="16"/>
      <c r="GV144" s="16"/>
      <c r="GW144" s="16"/>
      <c r="GX144" s="16"/>
      <c r="GY144" s="16"/>
      <c r="GZ144" s="16"/>
      <c r="HA144" s="16"/>
      <c r="HB144" s="16"/>
      <c r="HC144" s="16"/>
      <c r="HD144" s="16"/>
      <c r="HE144" s="16"/>
      <c r="HF144" s="16"/>
      <c r="HG144" s="16"/>
      <c r="HH144" s="16"/>
      <c r="HI144" s="16"/>
      <c r="HJ144" s="16"/>
      <c r="HK144" s="16"/>
      <c r="HL144" s="16"/>
      <c r="HM144" s="16"/>
      <c r="HN144" s="16"/>
      <c r="HO144" s="16"/>
      <c r="HP144" s="16"/>
      <c r="HQ144" s="16"/>
      <c r="HR144" s="16"/>
      <c r="HS144" s="16"/>
      <c r="HT144" s="16"/>
      <c r="HU144" s="16"/>
      <c r="HV144" s="16"/>
      <c r="HW144" s="16"/>
      <c r="HX144" s="16"/>
      <c r="HY144" s="16"/>
      <c r="HZ144" s="16"/>
      <c r="IA144" s="16"/>
      <c r="IB144" s="16"/>
      <c r="IC144" s="16"/>
    </row>
    <row r="145" spans="1:237" ht="29.25" customHeight="1" x14ac:dyDescent="0.25">
      <c r="A145" s="40"/>
      <c r="B145" s="70"/>
      <c r="C145" s="71"/>
      <c r="D145" s="106" t="s">
        <v>159</v>
      </c>
      <c r="E145" s="106"/>
      <c r="F145" s="107"/>
      <c r="G145" s="16"/>
      <c r="H145" s="28">
        <f t="shared" ref="H145:H146" si="74">SUM(I145:T145)</f>
        <v>112700000</v>
      </c>
      <c r="I145" s="29">
        <v>9300000</v>
      </c>
      <c r="J145" s="29">
        <v>11550000</v>
      </c>
      <c r="K145" s="29">
        <v>11625000</v>
      </c>
      <c r="L145" s="29">
        <v>10875000</v>
      </c>
      <c r="M145" s="29">
        <v>8137500</v>
      </c>
      <c r="N145" s="29">
        <v>7875000</v>
      </c>
      <c r="O145" s="29">
        <v>8137500</v>
      </c>
      <c r="P145" s="29">
        <v>8137500</v>
      </c>
      <c r="Q145" s="29">
        <v>7875000</v>
      </c>
      <c r="R145" s="29">
        <v>8137500</v>
      </c>
      <c r="S145" s="29">
        <v>7875000</v>
      </c>
      <c r="T145" s="29">
        <v>13175000</v>
      </c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  <c r="FZ145" s="16"/>
      <c r="GA145" s="16"/>
      <c r="GB145" s="16"/>
      <c r="GC145" s="16"/>
      <c r="GD145" s="16"/>
      <c r="GE145" s="16"/>
      <c r="GF145" s="16"/>
      <c r="GG145" s="16"/>
      <c r="GH145" s="16"/>
      <c r="GI145" s="16"/>
      <c r="GJ145" s="16"/>
      <c r="GK145" s="16"/>
      <c r="GL145" s="16"/>
      <c r="GM145" s="16"/>
      <c r="GN145" s="16"/>
      <c r="GO145" s="16"/>
      <c r="GP145" s="16"/>
      <c r="GQ145" s="16"/>
      <c r="GR145" s="16"/>
      <c r="GS145" s="16"/>
      <c r="GT145" s="16"/>
      <c r="GU145" s="16"/>
      <c r="GV145" s="16"/>
      <c r="GW145" s="16"/>
      <c r="GX145" s="16"/>
      <c r="GY145" s="16"/>
      <c r="GZ145" s="16"/>
      <c r="HA145" s="16"/>
      <c r="HB145" s="16"/>
      <c r="HC145" s="16"/>
      <c r="HD145" s="16"/>
      <c r="HE145" s="16"/>
      <c r="HF145" s="16"/>
      <c r="HG145" s="16"/>
      <c r="HH145" s="16"/>
      <c r="HI145" s="16"/>
      <c r="HJ145" s="16"/>
      <c r="HK145" s="16"/>
      <c r="HL145" s="16"/>
      <c r="HM145" s="16"/>
      <c r="HN145" s="16"/>
      <c r="HO145" s="16"/>
      <c r="HP145" s="16"/>
      <c r="HQ145" s="16"/>
      <c r="HR145" s="16"/>
      <c r="HS145" s="16"/>
      <c r="HT145" s="16"/>
      <c r="HU145" s="16"/>
      <c r="HV145" s="16"/>
      <c r="HW145" s="16"/>
      <c r="HX145" s="16"/>
      <c r="HY145" s="16"/>
      <c r="HZ145" s="16"/>
      <c r="IA145" s="16"/>
      <c r="IB145" s="16"/>
      <c r="IC145" s="16"/>
    </row>
    <row r="146" spans="1:237" ht="19.5" customHeight="1" x14ac:dyDescent="0.25">
      <c r="A146" s="40"/>
      <c r="B146" s="70"/>
      <c r="C146" s="71"/>
      <c r="D146" s="106" t="s">
        <v>160</v>
      </c>
      <c r="E146" s="106"/>
      <c r="F146" s="107"/>
      <c r="G146" s="16"/>
      <c r="H146" s="64">
        <f t="shared" si="74"/>
        <v>0</v>
      </c>
      <c r="I146" s="64">
        <v>0</v>
      </c>
      <c r="J146" s="64">
        <v>0</v>
      </c>
      <c r="K146" s="64">
        <v>0</v>
      </c>
      <c r="L146" s="64">
        <v>0</v>
      </c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 s="16"/>
      <c r="FV146" s="16"/>
      <c r="FW146" s="16"/>
      <c r="FX146" s="16"/>
      <c r="FY146" s="16"/>
      <c r="FZ146" s="16"/>
      <c r="GA146" s="16"/>
      <c r="GB146" s="16"/>
      <c r="GC146" s="16"/>
      <c r="GD146" s="16"/>
      <c r="GE146" s="16"/>
      <c r="GF146" s="16"/>
      <c r="GG146" s="16"/>
      <c r="GH146" s="16"/>
      <c r="GI146" s="16"/>
      <c r="GJ146" s="16"/>
      <c r="GK146" s="16"/>
      <c r="GL146" s="16"/>
      <c r="GM146" s="16"/>
      <c r="GN146" s="16"/>
      <c r="GO146" s="16"/>
      <c r="GP146" s="16"/>
      <c r="GQ146" s="16"/>
      <c r="GR146" s="16"/>
      <c r="GS146" s="16"/>
      <c r="GT146" s="16"/>
      <c r="GU146" s="16"/>
      <c r="GV146" s="16"/>
      <c r="GW146" s="16"/>
      <c r="GX146" s="16"/>
      <c r="GY146" s="16"/>
      <c r="GZ146" s="16"/>
      <c r="HA146" s="16"/>
      <c r="HB146" s="16"/>
      <c r="HC146" s="16"/>
      <c r="HD146" s="16"/>
      <c r="HE146" s="16"/>
      <c r="HF146" s="16"/>
      <c r="HG146" s="16"/>
      <c r="HH146" s="16"/>
      <c r="HI146" s="16"/>
      <c r="HJ146" s="16"/>
      <c r="HK146" s="16"/>
      <c r="HL146" s="16"/>
      <c r="HM146" s="16"/>
      <c r="HN146" s="16"/>
      <c r="HO146" s="16"/>
      <c r="HP146" s="16"/>
      <c r="HQ146" s="16"/>
      <c r="HR146" s="16"/>
      <c r="HS146" s="16"/>
      <c r="HT146" s="16"/>
      <c r="HU146" s="16"/>
      <c r="HV146" s="16"/>
      <c r="HW146" s="16"/>
      <c r="HX146" s="16"/>
      <c r="HY146" s="16"/>
      <c r="HZ146" s="16"/>
      <c r="IA146" s="16"/>
      <c r="IB146" s="16"/>
      <c r="IC146" s="16"/>
    </row>
    <row r="147" spans="1:237" ht="47.25" customHeight="1" x14ac:dyDescent="0.25">
      <c r="A147" s="40"/>
      <c r="B147" s="70"/>
      <c r="C147" s="123" t="s">
        <v>161</v>
      </c>
      <c r="D147" s="123"/>
      <c r="E147" s="123"/>
      <c r="F147" s="124"/>
      <c r="G147" s="16"/>
      <c r="H147" s="72">
        <f>SUM(I147:T147)</f>
        <v>0</v>
      </c>
      <c r="I147" s="72">
        <v>0</v>
      </c>
      <c r="J147" s="72">
        <v>0</v>
      </c>
      <c r="K147" s="72">
        <v>0</v>
      </c>
      <c r="L147" s="72">
        <v>0</v>
      </c>
      <c r="M147" s="72">
        <v>0</v>
      </c>
      <c r="N147" s="72">
        <v>0</v>
      </c>
      <c r="O147" s="72">
        <v>0</v>
      </c>
      <c r="P147" s="72">
        <v>0</v>
      </c>
      <c r="Q147" s="72">
        <v>0</v>
      </c>
      <c r="R147" s="72">
        <v>0</v>
      </c>
      <c r="S147" s="72">
        <v>0</v>
      </c>
      <c r="T147" s="72">
        <v>0</v>
      </c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  <c r="FZ147" s="16"/>
      <c r="GA147" s="16"/>
      <c r="GB147" s="16"/>
      <c r="GC147" s="16"/>
      <c r="GD147" s="16"/>
      <c r="GE147" s="16"/>
      <c r="GF147" s="16"/>
      <c r="GG147" s="16"/>
      <c r="GH147" s="16"/>
      <c r="GI147" s="16"/>
      <c r="GJ147" s="16"/>
      <c r="GK147" s="16"/>
      <c r="GL147" s="16"/>
      <c r="GM147" s="16"/>
      <c r="GN147" s="16"/>
      <c r="GO147" s="16"/>
      <c r="GP147" s="16"/>
      <c r="GQ147" s="16"/>
      <c r="GR147" s="16"/>
      <c r="GS147" s="16"/>
      <c r="GT147" s="16"/>
      <c r="GU147" s="16"/>
      <c r="GV147" s="16"/>
      <c r="GW147" s="16"/>
      <c r="GX147" s="16"/>
      <c r="GY147" s="16"/>
      <c r="GZ147" s="16"/>
      <c r="HA147" s="16"/>
      <c r="HB147" s="16"/>
      <c r="HC147" s="16"/>
      <c r="HD147" s="16"/>
      <c r="HE147" s="16"/>
      <c r="HF147" s="16"/>
      <c r="HG147" s="16"/>
      <c r="HH147" s="16"/>
      <c r="HI147" s="16"/>
      <c r="HJ147" s="16"/>
      <c r="HK147" s="16"/>
      <c r="HL147" s="16"/>
      <c r="HM147" s="16"/>
      <c r="HN147" s="16"/>
      <c r="HO147" s="16"/>
      <c r="HP147" s="16"/>
      <c r="HQ147" s="16"/>
      <c r="HR147" s="16"/>
      <c r="HS147" s="16"/>
      <c r="HT147" s="16"/>
      <c r="HU147" s="16"/>
      <c r="HV147" s="16"/>
      <c r="HW147" s="16"/>
      <c r="HX147" s="16"/>
      <c r="HY147" s="16"/>
      <c r="HZ147" s="16"/>
      <c r="IA147" s="16"/>
      <c r="IB147" s="16"/>
      <c r="IC147" s="16"/>
    </row>
    <row r="148" spans="1:237" x14ac:dyDescent="0.2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73"/>
      <c r="BY148" s="73"/>
      <c r="BZ148" s="73"/>
      <c r="CA148" s="73"/>
      <c r="CB148" s="73"/>
      <c r="CC148" s="73"/>
      <c r="CD148" s="73"/>
      <c r="CE148" s="73"/>
      <c r="CF148" s="73"/>
      <c r="CG148" s="73"/>
      <c r="CH148" s="73"/>
      <c r="CI148" s="73"/>
      <c r="CJ148" s="73"/>
      <c r="CK148" s="73"/>
      <c r="CL148" s="73"/>
      <c r="CM148" s="73"/>
      <c r="CN148" s="73"/>
      <c r="CO148" s="73"/>
      <c r="CP148" s="73"/>
      <c r="CQ148" s="73"/>
      <c r="CR148" s="73"/>
      <c r="CS148" s="73"/>
      <c r="CT148" s="73"/>
      <c r="CU148" s="73"/>
      <c r="CV148" s="73"/>
      <c r="CW148" s="73"/>
      <c r="CX148" s="73"/>
      <c r="CY148" s="73"/>
      <c r="CZ148" s="73"/>
      <c r="DA148" s="73"/>
      <c r="DB148" s="73"/>
      <c r="DC148" s="73"/>
      <c r="DD148" s="73"/>
      <c r="DE148" s="73"/>
      <c r="DF148" s="73"/>
      <c r="DG148" s="73"/>
      <c r="DH148" s="73"/>
      <c r="DI148" s="73"/>
      <c r="DJ148" s="73"/>
      <c r="DK148" s="73"/>
      <c r="DL148" s="73"/>
      <c r="DM148" s="73"/>
      <c r="DN148" s="73"/>
      <c r="DO148" s="73"/>
      <c r="DP148" s="73"/>
      <c r="DQ148" s="73"/>
      <c r="DR148" s="73"/>
      <c r="DS148" s="73"/>
      <c r="DT148" s="73"/>
      <c r="DU148" s="73"/>
      <c r="DV148" s="73"/>
      <c r="DW148" s="73"/>
      <c r="DX148" s="73"/>
      <c r="DY148" s="73"/>
      <c r="DZ148" s="73"/>
      <c r="EA148" s="73"/>
      <c r="EB148" s="73"/>
      <c r="EC148" s="73"/>
      <c r="ED148" s="73"/>
      <c r="EE148" s="73"/>
      <c r="EF148" s="73"/>
      <c r="EG148" s="73"/>
      <c r="EH148" s="73"/>
      <c r="EI148" s="73"/>
      <c r="EJ148" s="73"/>
      <c r="EK148" s="73"/>
      <c r="EL148" s="73"/>
      <c r="EM148" s="73"/>
      <c r="EN148" s="73"/>
      <c r="EO148" s="73"/>
      <c r="EP148" s="73"/>
      <c r="EQ148" s="73"/>
      <c r="ER148" s="73"/>
      <c r="ES148" s="73"/>
      <c r="ET148" s="73"/>
      <c r="EU148" s="73"/>
      <c r="EV148" s="73"/>
      <c r="EW148" s="73"/>
      <c r="EX148" s="73"/>
      <c r="EY148" s="73"/>
      <c r="EZ148" s="73"/>
      <c r="FA148" s="73"/>
      <c r="FB148" s="73"/>
      <c r="FC148" s="73"/>
      <c r="FD148" s="73"/>
      <c r="FE148" s="73"/>
      <c r="FF148" s="73"/>
      <c r="FG148" s="73"/>
      <c r="FH148" s="73"/>
      <c r="FI148" s="73"/>
      <c r="FJ148" s="73"/>
      <c r="FK148" s="73"/>
      <c r="FL148" s="73"/>
      <c r="FM148" s="73"/>
      <c r="FN148" s="73"/>
      <c r="FO148" s="73"/>
      <c r="FP148" s="73"/>
      <c r="FQ148" s="73"/>
      <c r="FR148" s="73"/>
      <c r="FS148" s="73"/>
      <c r="FT148" s="73"/>
      <c r="FU148" s="73"/>
      <c r="FV148" s="73"/>
      <c r="FW148" s="73"/>
      <c r="FX148" s="73"/>
      <c r="FY148" s="73"/>
      <c r="FZ148" s="73"/>
      <c r="GA148" s="73"/>
      <c r="GB148" s="73"/>
      <c r="GC148" s="73"/>
      <c r="GD148" s="73"/>
      <c r="GE148" s="73"/>
      <c r="GF148" s="73"/>
      <c r="GG148" s="73"/>
      <c r="GH148" s="73"/>
      <c r="GI148" s="73"/>
      <c r="GJ148" s="73"/>
      <c r="GK148" s="73"/>
      <c r="GL148" s="73"/>
      <c r="GM148" s="73"/>
      <c r="GN148" s="73"/>
      <c r="GO148" s="73"/>
      <c r="GP148" s="73"/>
      <c r="GQ148" s="73"/>
      <c r="GR148" s="73"/>
      <c r="GS148" s="73"/>
      <c r="GT148" s="73"/>
      <c r="GU148" s="73"/>
      <c r="GV148" s="73"/>
      <c r="GW148" s="73"/>
      <c r="GX148" s="73"/>
      <c r="GY148" s="73"/>
      <c r="GZ148" s="73"/>
      <c r="HA148" s="73"/>
      <c r="HB148" s="73"/>
      <c r="HC148" s="73"/>
      <c r="HD148" s="73"/>
      <c r="HE148" s="73"/>
      <c r="HF148" s="73"/>
      <c r="HG148" s="73"/>
      <c r="HH148" s="73"/>
      <c r="HI148" s="73"/>
      <c r="HJ148" s="73"/>
      <c r="HK148" s="73"/>
      <c r="HL148" s="73"/>
      <c r="HM148" s="73"/>
      <c r="HN148" s="73"/>
      <c r="HO148" s="73"/>
      <c r="HP148" s="73"/>
      <c r="HQ148" s="73"/>
      <c r="HR148" s="73"/>
      <c r="HS148" s="73"/>
      <c r="HT148" s="73"/>
      <c r="HU148" s="73"/>
      <c r="HV148" s="73"/>
      <c r="HW148" s="73"/>
      <c r="HX148" s="73"/>
      <c r="HY148" s="73"/>
      <c r="HZ148" s="73"/>
      <c r="IA148" s="73"/>
      <c r="IB148" s="73"/>
      <c r="IC148" s="73"/>
    </row>
    <row r="149" spans="1:237" s="22" customFormat="1" ht="28.5" customHeight="1" x14ac:dyDescent="0.25">
      <c r="A149" s="23"/>
      <c r="B149" s="121" t="s">
        <v>162</v>
      </c>
      <c r="C149" s="121"/>
      <c r="D149" s="121"/>
      <c r="E149" s="121"/>
      <c r="F149" s="122"/>
      <c r="G149" s="69"/>
      <c r="H149" s="47">
        <f>H150+H155+H156+H157</f>
        <v>17443091</v>
      </c>
      <c r="I149" s="47">
        <f t="shared" ref="I149:T149" si="75">I150+I155+I156+I157</f>
        <v>543015</v>
      </c>
      <c r="J149" s="47">
        <f t="shared" si="75"/>
        <v>707309</v>
      </c>
      <c r="K149" s="47">
        <f t="shared" si="75"/>
        <v>559901</v>
      </c>
      <c r="L149" s="47">
        <f t="shared" si="75"/>
        <v>665291</v>
      </c>
      <c r="M149" s="47">
        <f t="shared" si="75"/>
        <v>589320</v>
      </c>
      <c r="N149" s="47">
        <f t="shared" si="75"/>
        <v>2443269</v>
      </c>
      <c r="O149" s="47">
        <f t="shared" si="75"/>
        <v>470111</v>
      </c>
      <c r="P149" s="47">
        <f t="shared" si="75"/>
        <v>3835595</v>
      </c>
      <c r="Q149" s="47">
        <f t="shared" si="75"/>
        <v>671110</v>
      </c>
      <c r="R149" s="47">
        <f t="shared" si="75"/>
        <v>1175991</v>
      </c>
      <c r="S149" s="47">
        <f t="shared" si="75"/>
        <v>1881619</v>
      </c>
      <c r="T149" s="47">
        <f t="shared" si="75"/>
        <v>3900560</v>
      </c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  <c r="CJ149" s="69"/>
      <c r="CK149" s="69"/>
      <c r="CL149" s="69"/>
      <c r="CM149" s="69"/>
      <c r="CN149" s="69"/>
      <c r="CO149" s="69"/>
      <c r="CP149" s="69"/>
      <c r="CQ149" s="69"/>
      <c r="CR149" s="69"/>
      <c r="CS149" s="69"/>
      <c r="CT149" s="69"/>
      <c r="CU149" s="69"/>
      <c r="CV149" s="69"/>
      <c r="CW149" s="69"/>
      <c r="CX149" s="69"/>
      <c r="CY149" s="69"/>
      <c r="CZ149" s="69"/>
      <c r="DA149" s="69"/>
      <c r="DB149" s="69"/>
      <c r="DC149" s="69"/>
      <c r="DD149" s="69"/>
      <c r="DE149" s="69"/>
      <c r="DF149" s="69"/>
      <c r="DG149" s="69"/>
      <c r="DH149" s="69"/>
      <c r="DI149" s="69"/>
      <c r="DJ149" s="69"/>
      <c r="DK149" s="69"/>
      <c r="DL149" s="69"/>
      <c r="DM149" s="69"/>
      <c r="DN149" s="69"/>
      <c r="DO149" s="69"/>
      <c r="DP149" s="69"/>
      <c r="DQ149" s="69"/>
      <c r="DR149" s="69"/>
      <c r="DS149" s="69"/>
      <c r="DT149" s="69"/>
      <c r="DU149" s="69"/>
      <c r="DV149" s="69"/>
      <c r="DW149" s="69"/>
      <c r="DX149" s="69"/>
      <c r="DY149" s="69"/>
      <c r="DZ149" s="69"/>
      <c r="EA149" s="69"/>
      <c r="EB149" s="69"/>
      <c r="EC149" s="69"/>
      <c r="ED149" s="69"/>
      <c r="EE149" s="69"/>
      <c r="EF149" s="69"/>
      <c r="EG149" s="69"/>
      <c r="EH149" s="69"/>
      <c r="EI149" s="69"/>
      <c r="EJ149" s="69"/>
      <c r="EK149" s="69"/>
      <c r="EL149" s="69"/>
      <c r="EM149" s="69"/>
      <c r="EN149" s="69"/>
      <c r="EO149" s="69"/>
      <c r="EP149" s="69"/>
      <c r="EQ149" s="69"/>
      <c r="ER149" s="69"/>
      <c r="ES149" s="69"/>
      <c r="ET149" s="69"/>
      <c r="EU149" s="69"/>
      <c r="EV149" s="69"/>
      <c r="EW149" s="69"/>
      <c r="EX149" s="69"/>
      <c r="EY149" s="69"/>
      <c r="EZ149" s="69"/>
      <c r="FA149" s="69"/>
      <c r="FB149" s="69"/>
      <c r="FC149" s="69"/>
      <c r="FD149" s="69"/>
      <c r="FE149" s="69"/>
      <c r="FF149" s="69"/>
      <c r="FG149" s="69"/>
      <c r="FH149" s="69"/>
      <c r="FI149" s="69"/>
      <c r="FJ149" s="69"/>
      <c r="FK149" s="69"/>
      <c r="FL149" s="69"/>
      <c r="FM149" s="69"/>
      <c r="FN149" s="69"/>
      <c r="FO149" s="69"/>
      <c r="FP149" s="69"/>
      <c r="FQ149" s="69"/>
      <c r="FR149" s="69"/>
      <c r="FS149" s="69"/>
      <c r="FT149" s="69"/>
      <c r="FU149" s="69"/>
      <c r="FV149" s="69"/>
      <c r="FW149" s="69"/>
      <c r="FX149" s="69"/>
      <c r="FY149" s="69"/>
      <c r="FZ149" s="69"/>
      <c r="GA149" s="69"/>
      <c r="GB149" s="69"/>
      <c r="GC149" s="69"/>
      <c r="GD149" s="69"/>
      <c r="GE149" s="69"/>
      <c r="GF149" s="69"/>
      <c r="GG149" s="69"/>
      <c r="GH149" s="69"/>
      <c r="GI149" s="69"/>
      <c r="GJ149" s="69"/>
      <c r="GK149" s="69"/>
      <c r="GL149" s="69"/>
      <c r="GM149" s="69"/>
      <c r="GN149" s="69"/>
      <c r="GO149" s="69"/>
      <c r="GP149" s="69"/>
      <c r="GQ149" s="69"/>
      <c r="GR149" s="69"/>
      <c r="GS149" s="69"/>
      <c r="GT149" s="69"/>
      <c r="GU149" s="69"/>
      <c r="GV149" s="69"/>
      <c r="GW149" s="69"/>
      <c r="GX149" s="69"/>
      <c r="GY149" s="69"/>
      <c r="GZ149" s="69"/>
      <c r="HA149" s="69"/>
      <c r="HB149" s="69"/>
      <c r="HC149" s="69"/>
      <c r="HD149" s="69"/>
      <c r="HE149" s="69"/>
      <c r="HF149" s="69"/>
      <c r="HG149" s="69"/>
      <c r="HH149" s="69"/>
      <c r="HI149" s="69"/>
      <c r="HJ149" s="69"/>
      <c r="HK149" s="69"/>
      <c r="HL149" s="69"/>
      <c r="HM149" s="69"/>
      <c r="HN149" s="69"/>
      <c r="HO149" s="69"/>
      <c r="HP149" s="69"/>
      <c r="HQ149" s="69"/>
      <c r="HR149" s="69"/>
      <c r="HS149" s="69"/>
      <c r="HT149" s="69"/>
      <c r="HU149" s="69"/>
      <c r="HV149" s="69"/>
      <c r="HW149" s="69"/>
      <c r="HX149" s="69"/>
      <c r="HY149" s="69"/>
      <c r="HZ149" s="69"/>
      <c r="IA149" s="69"/>
      <c r="IB149" s="69"/>
      <c r="IC149" s="69"/>
    </row>
    <row r="150" spans="1:237" s="22" customFormat="1" ht="22.5" customHeight="1" x14ac:dyDescent="0.25">
      <c r="A150" s="40"/>
      <c r="B150" s="41"/>
      <c r="C150" s="123" t="s">
        <v>163</v>
      </c>
      <c r="D150" s="123"/>
      <c r="E150" s="123"/>
      <c r="F150" s="124"/>
      <c r="G150" s="21"/>
      <c r="H150" s="34">
        <f>SUM(H151:H154)</f>
        <v>17342958</v>
      </c>
      <c r="I150" s="34">
        <f t="shared" ref="I150:T150" si="76">SUM(I151:I154)</f>
        <v>529653</v>
      </c>
      <c r="J150" s="34">
        <f t="shared" si="76"/>
        <v>682461</v>
      </c>
      <c r="K150" s="34">
        <f t="shared" si="76"/>
        <v>548647</v>
      </c>
      <c r="L150" s="34">
        <f t="shared" si="76"/>
        <v>659302</v>
      </c>
      <c r="M150" s="34">
        <f t="shared" si="76"/>
        <v>580280</v>
      </c>
      <c r="N150" s="34">
        <f t="shared" si="76"/>
        <v>2437107</v>
      </c>
      <c r="O150" s="34">
        <f t="shared" si="76"/>
        <v>467298</v>
      </c>
      <c r="P150" s="34">
        <f t="shared" si="76"/>
        <v>3826492</v>
      </c>
      <c r="Q150" s="34">
        <f t="shared" si="76"/>
        <v>663263</v>
      </c>
      <c r="R150" s="34">
        <f t="shared" si="76"/>
        <v>1173349</v>
      </c>
      <c r="S150" s="34">
        <f t="shared" si="76"/>
        <v>1878817</v>
      </c>
      <c r="T150" s="34">
        <f t="shared" si="76"/>
        <v>3896289</v>
      </c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21"/>
      <c r="EF150" s="21"/>
      <c r="EG150" s="21"/>
      <c r="EH150" s="21"/>
      <c r="EI150" s="21"/>
      <c r="EJ150" s="21"/>
      <c r="EK150" s="21"/>
      <c r="EL150" s="21"/>
      <c r="EM150" s="21"/>
      <c r="EN150" s="21"/>
      <c r="EO150" s="21"/>
      <c r="EP150" s="21"/>
      <c r="EQ150" s="21"/>
      <c r="ER150" s="21"/>
      <c r="ES150" s="21"/>
      <c r="ET150" s="21"/>
      <c r="EU150" s="21"/>
      <c r="EV150" s="21"/>
      <c r="EW150" s="21"/>
      <c r="EX150" s="21"/>
      <c r="EY150" s="21"/>
      <c r="EZ150" s="21"/>
      <c r="FA150" s="21"/>
      <c r="FB150" s="21"/>
      <c r="FC150" s="21"/>
      <c r="FD150" s="21"/>
      <c r="FE150" s="21"/>
      <c r="FF150" s="21"/>
      <c r="FG150" s="21"/>
      <c r="FH150" s="21"/>
      <c r="FI150" s="21"/>
      <c r="FJ150" s="21"/>
      <c r="FK150" s="21"/>
      <c r="FL150" s="21"/>
      <c r="FM150" s="21"/>
      <c r="FN150" s="21"/>
      <c r="FO150" s="21"/>
      <c r="FP150" s="21"/>
      <c r="FQ150" s="21"/>
      <c r="FR150" s="21"/>
      <c r="FS150" s="21"/>
      <c r="FT150" s="21"/>
      <c r="FU150" s="21"/>
      <c r="FV150" s="21"/>
      <c r="FW150" s="21"/>
      <c r="FX150" s="21"/>
      <c r="FY150" s="21"/>
      <c r="FZ150" s="21"/>
      <c r="GA150" s="21"/>
      <c r="GB150" s="21"/>
      <c r="GC150" s="21"/>
      <c r="GD150" s="21"/>
      <c r="GE150" s="21"/>
      <c r="GF150" s="21"/>
      <c r="GG150" s="21"/>
      <c r="GH150" s="21"/>
      <c r="GI150" s="21"/>
      <c r="GJ150" s="21"/>
      <c r="GK150" s="21"/>
      <c r="GL150" s="21"/>
      <c r="GM150" s="21"/>
      <c r="GN150" s="21"/>
      <c r="GO150" s="21"/>
      <c r="GP150" s="21"/>
      <c r="GQ150" s="21"/>
      <c r="GR150" s="21"/>
      <c r="GS150" s="21"/>
      <c r="GT150" s="21"/>
      <c r="GU150" s="21"/>
      <c r="GV150" s="21"/>
      <c r="GW150" s="21"/>
      <c r="GX150" s="21"/>
      <c r="GY150" s="21"/>
      <c r="GZ150" s="21"/>
      <c r="HA150" s="21"/>
      <c r="HB150" s="21"/>
      <c r="HC150" s="21"/>
      <c r="HD150" s="21"/>
      <c r="HE150" s="21"/>
      <c r="HF150" s="21"/>
      <c r="HG150" s="21"/>
      <c r="HH150" s="21"/>
      <c r="HI150" s="21"/>
      <c r="HJ150" s="21"/>
      <c r="HK150" s="21"/>
      <c r="HL150" s="21"/>
      <c r="HM150" s="21"/>
      <c r="HN150" s="21"/>
      <c r="HO150" s="21"/>
      <c r="HP150" s="21"/>
      <c r="HQ150" s="21"/>
      <c r="HR150" s="21"/>
      <c r="HS150" s="21"/>
      <c r="HT150" s="21"/>
      <c r="HU150" s="21"/>
      <c r="HV150" s="21"/>
      <c r="HW150" s="21"/>
      <c r="HX150" s="21"/>
      <c r="HY150" s="21"/>
      <c r="HZ150" s="21"/>
      <c r="IA150" s="21"/>
      <c r="IB150" s="21"/>
      <c r="IC150" s="21"/>
    </row>
    <row r="151" spans="1:237" s="22" customFormat="1" ht="21" customHeight="1" x14ac:dyDescent="0.25">
      <c r="A151" s="40"/>
      <c r="B151" s="41"/>
      <c r="C151" s="41"/>
      <c r="D151" s="106" t="s">
        <v>164</v>
      </c>
      <c r="E151" s="106"/>
      <c r="F151" s="107"/>
      <c r="G151" s="31"/>
      <c r="H151" s="32">
        <f>SUM(I151:T151)</f>
        <v>10832107</v>
      </c>
      <c r="I151" s="33">
        <v>528493</v>
      </c>
      <c r="J151" s="33">
        <v>674081</v>
      </c>
      <c r="K151" s="33">
        <v>540455</v>
      </c>
      <c r="L151" s="33">
        <v>654088</v>
      </c>
      <c r="M151" s="33">
        <v>576300</v>
      </c>
      <c r="N151" s="33">
        <v>1971475</v>
      </c>
      <c r="O151" s="33">
        <v>459897</v>
      </c>
      <c r="P151" s="33">
        <v>582521</v>
      </c>
      <c r="Q151" s="33">
        <v>630563</v>
      </c>
      <c r="R151" s="33">
        <v>584932</v>
      </c>
      <c r="S151" s="33">
        <v>1852216</v>
      </c>
      <c r="T151" s="33">
        <v>1777086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  <c r="CC151" s="31"/>
      <c r="CD151" s="31"/>
      <c r="CE151" s="31"/>
      <c r="CF151" s="31"/>
      <c r="CG151" s="31"/>
      <c r="CH151" s="31"/>
      <c r="CI151" s="31"/>
      <c r="CJ151" s="31"/>
      <c r="CK151" s="31"/>
      <c r="CL151" s="31"/>
      <c r="CM151" s="31"/>
      <c r="CN151" s="31"/>
      <c r="CO151" s="31"/>
      <c r="CP151" s="31"/>
      <c r="CQ151" s="31"/>
      <c r="CR151" s="31"/>
      <c r="CS151" s="31"/>
      <c r="CT151" s="31"/>
      <c r="CU151" s="31"/>
      <c r="CV151" s="31"/>
      <c r="CW151" s="31"/>
      <c r="CX151" s="31"/>
      <c r="CY151" s="31"/>
      <c r="CZ151" s="31"/>
      <c r="DA151" s="31"/>
      <c r="DB151" s="31"/>
      <c r="DC151" s="31"/>
      <c r="DD151" s="31"/>
      <c r="DE151" s="31"/>
      <c r="DF151" s="31"/>
      <c r="DG151" s="31"/>
      <c r="DH151" s="31"/>
      <c r="DI151" s="31"/>
      <c r="DJ151" s="31"/>
      <c r="DK151" s="31"/>
      <c r="DL151" s="31"/>
      <c r="DM151" s="31"/>
      <c r="DN151" s="31"/>
      <c r="DO151" s="31"/>
      <c r="DP151" s="31"/>
      <c r="DQ151" s="31"/>
      <c r="DR151" s="31"/>
      <c r="DS151" s="31"/>
      <c r="DT151" s="31"/>
      <c r="DU151" s="31"/>
      <c r="DV151" s="31"/>
      <c r="DW151" s="31"/>
      <c r="DX151" s="31"/>
      <c r="DY151" s="31"/>
      <c r="DZ151" s="31"/>
      <c r="EA151" s="31"/>
      <c r="EB151" s="31"/>
      <c r="EC151" s="31"/>
      <c r="ED151" s="31"/>
      <c r="EE151" s="31"/>
      <c r="EF151" s="31"/>
      <c r="EG151" s="31"/>
      <c r="EH151" s="31"/>
      <c r="EI151" s="31"/>
      <c r="EJ151" s="31"/>
      <c r="EK151" s="31"/>
      <c r="EL151" s="31"/>
      <c r="EM151" s="31"/>
      <c r="EN151" s="31"/>
      <c r="EO151" s="31"/>
      <c r="EP151" s="31"/>
      <c r="EQ151" s="31"/>
      <c r="ER151" s="31"/>
      <c r="ES151" s="31"/>
      <c r="ET151" s="31"/>
      <c r="EU151" s="31"/>
      <c r="EV151" s="31"/>
      <c r="EW151" s="31"/>
      <c r="EX151" s="31"/>
      <c r="EY151" s="31"/>
      <c r="EZ151" s="31"/>
      <c r="FA151" s="31"/>
      <c r="FB151" s="31"/>
      <c r="FC151" s="31"/>
      <c r="FD151" s="31"/>
      <c r="FE151" s="31"/>
      <c r="FF151" s="31"/>
      <c r="FG151" s="31"/>
      <c r="FH151" s="31"/>
      <c r="FI151" s="31"/>
      <c r="FJ151" s="31"/>
      <c r="FK151" s="31"/>
      <c r="FL151" s="31"/>
      <c r="FM151" s="31"/>
      <c r="FN151" s="31"/>
      <c r="FO151" s="31"/>
      <c r="FP151" s="31"/>
      <c r="FQ151" s="31"/>
      <c r="FR151" s="31"/>
      <c r="FS151" s="31"/>
      <c r="FT151" s="31"/>
      <c r="FU151" s="31"/>
      <c r="FV151" s="31"/>
      <c r="FW151" s="31"/>
      <c r="FX151" s="31"/>
      <c r="FY151" s="31"/>
      <c r="FZ151" s="31"/>
      <c r="GA151" s="31"/>
      <c r="GB151" s="31"/>
      <c r="GC151" s="31"/>
      <c r="GD151" s="31"/>
      <c r="GE151" s="31"/>
      <c r="GF151" s="31"/>
      <c r="GG151" s="31"/>
      <c r="GH151" s="31"/>
      <c r="GI151" s="31"/>
      <c r="GJ151" s="31"/>
      <c r="GK151" s="31"/>
      <c r="GL151" s="31"/>
      <c r="GM151" s="31"/>
      <c r="GN151" s="31"/>
      <c r="GO151" s="31"/>
      <c r="GP151" s="31"/>
      <c r="GQ151" s="31"/>
      <c r="GR151" s="31"/>
      <c r="GS151" s="31"/>
      <c r="GT151" s="31"/>
      <c r="GU151" s="31"/>
      <c r="GV151" s="31"/>
      <c r="GW151" s="31"/>
      <c r="GX151" s="31"/>
      <c r="GY151" s="31"/>
      <c r="GZ151" s="31"/>
      <c r="HA151" s="31"/>
      <c r="HB151" s="31"/>
      <c r="HC151" s="31"/>
      <c r="HD151" s="31"/>
      <c r="HE151" s="31"/>
      <c r="HF151" s="31"/>
      <c r="HG151" s="31"/>
      <c r="HH151" s="31"/>
      <c r="HI151" s="31"/>
      <c r="HJ151" s="31"/>
      <c r="HK151" s="31"/>
      <c r="HL151" s="31"/>
      <c r="HM151" s="31"/>
      <c r="HN151" s="31"/>
      <c r="HO151" s="31"/>
      <c r="HP151" s="31"/>
      <c r="HQ151" s="31"/>
      <c r="HR151" s="31"/>
      <c r="HS151" s="31"/>
      <c r="HT151" s="31"/>
      <c r="HU151" s="31"/>
      <c r="HV151" s="31"/>
      <c r="HW151" s="31"/>
      <c r="HX151" s="31"/>
      <c r="HY151" s="31"/>
      <c r="HZ151" s="31"/>
      <c r="IA151" s="31"/>
      <c r="IB151" s="31"/>
      <c r="IC151" s="31"/>
    </row>
    <row r="152" spans="1:237" ht="18.75" customHeight="1" x14ac:dyDescent="0.25">
      <c r="A152" s="40"/>
      <c r="B152" s="41"/>
      <c r="C152" s="41"/>
      <c r="D152" s="106" t="s">
        <v>165</v>
      </c>
      <c r="E152" s="106"/>
      <c r="F152" s="107"/>
      <c r="G152" s="16"/>
      <c r="H152" s="74">
        <f t="shared" ref="H152:H160" si="77">SUM(I152:T152)</f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</v>
      </c>
      <c r="T152" s="30">
        <v>0</v>
      </c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  <c r="FU152" s="16"/>
      <c r="FV152" s="16"/>
      <c r="FW152" s="16"/>
      <c r="FX152" s="16"/>
      <c r="FY152" s="16"/>
      <c r="FZ152" s="16"/>
      <c r="GA152" s="16"/>
      <c r="GB152" s="16"/>
      <c r="GC152" s="16"/>
      <c r="GD152" s="16"/>
      <c r="GE152" s="16"/>
      <c r="GF152" s="16"/>
      <c r="GG152" s="16"/>
      <c r="GH152" s="16"/>
      <c r="GI152" s="16"/>
      <c r="GJ152" s="16"/>
      <c r="GK152" s="16"/>
      <c r="GL152" s="16"/>
      <c r="GM152" s="16"/>
      <c r="GN152" s="16"/>
      <c r="GO152" s="16"/>
      <c r="GP152" s="16"/>
      <c r="GQ152" s="16"/>
      <c r="GR152" s="16"/>
      <c r="GS152" s="16"/>
      <c r="GT152" s="16"/>
      <c r="GU152" s="16"/>
      <c r="GV152" s="16"/>
      <c r="GW152" s="16"/>
      <c r="GX152" s="16"/>
      <c r="GY152" s="16"/>
      <c r="GZ152" s="16"/>
      <c r="HA152" s="16"/>
      <c r="HB152" s="16"/>
      <c r="HC152" s="16"/>
      <c r="HD152" s="16"/>
      <c r="HE152" s="16"/>
      <c r="HF152" s="16"/>
      <c r="HG152" s="16"/>
      <c r="HH152" s="16"/>
      <c r="HI152" s="16"/>
      <c r="HJ152" s="16"/>
      <c r="HK152" s="16"/>
      <c r="HL152" s="16"/>
      <c r="HM152" s="16"/>
      <c r="HN152" s="16"/>
      <c r="HO152" s="16"/>
      <c r="HP152" s="16"/>
      <c r="HQ152" s="16"/>
      <c r="HR152" s="16"/>
      <c r="HS152" s="16"/>
      <c r="HT152" s="16"/>
      <c r="HU152" s="16"/>
      <c r="HV152" s="16"/>
      <c r="HW152" s="16"/>
      <c r="HX152" s="16"/>
      <c r="HY152" s="16"/>
      <c r="HZ152" s="16"/>
      <c r="IA152" s="16"/>
      <c r="IB152" s="16"/>
      <c r="IC152" s="16"/>
    </row>
    <row r="153" spans="1:237" ht="18.75" customHeight="1" x14ac:dyDescent="0.25">
      <c r="A153" s="40"/>
      <c r="B153" s="41"/>
      <c r="C153" s="41"/>
      <c r="D153" s="106" t="s">
        <v>166</v>
      </c>
      <c r="E153" s="106"/>
      <c r="F153" s="107"/>
      <c r="G153" s="16"/>
      <c r="H153" s="74">
        <f t="shared" si="77"/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16"/>
      <c r="FT153" s="16"/>
      <c r="FU153" s="16"/>
      <c r="FV153" s="16"/>
      <c r="FW153" s="16"/>
      <c r="FX153" s="16"/>
      <c r="FY153" s="16"/>
      <c r="FZ153" s="16"/>
      <c r="GA153" s="16"/>
      <c r="GB153" s="16"/>
      <c r="GC153" s="16"/>
      <c r="GD153" s="16"/>
      <c r="GE153" s="16"/>
      <c r="GF153" s="16"/>
      <c r="GG153" s="16"/>
      <c r="GH153" s="16"/>
      <c r="GI153" s="16"/>
      <c r="GJ153" s="16"/>
      <c r="GK153" s="16"/>
      <c r="GL153" s="16"/>
      <c r="GM153" s="16"/>
      <c r="GN153" s="16"/>
      <c r="GO153" s="16"/>
      <c r="GP153" s="16"/>
      <c r="GQ153" s="16"/>
      <c r="GR153" s="16"/>
      <c r="GS153" s="16"/>
      <c r="GT153" s="16"/>
      <c r="GU153" s="16"/>
      <c r="GV153" s="16"/>
      <c r="GW153" s="16"/>
      <c r="GX153" s="16"/>
      <c r="GY153" s="16"/>
      <c r="GZ153" s="16"/>
      <c r="HA153" s="16"/>
      <c r="HB153" s="16"/>
      <c r="HC153" s="16"/>
      <c r="HD153" s="16"/>
      <c r="HE153" s="16"/>
      <c r="HF153" s="16"/>
      <c r="HG153" s="16"/>
      <c r="HH153" s="16"/>
      <c r="HI153" s="16"/>
      <c r="HJ153" s="16"/>
      <c r="HK153" s="16"/>
      <c r="HL153" s="16"/>
      <c r="HM153" s="16"/>
      <c r="HN153" s="16"/>
      <c r="HO153" s="16"/>
      <c r="HP153" s="16"/>
      <c r="HQ153" s="16"/>
      <c r="HR153" s="16"/>
      <c r="HS153" s="16"/>
      <c r="HT153" s="16"/>
      <c r="HU153" s="16"/>
      <c r="HV153" s="16"/>
      <c r="HW153" s="16"/>
      <c r="HX153" s="16"/>
      <c r="HY153" s="16"/>
      <c r="HZ153" s="16"/>
      <c r="IA153" s="16"/>
      <c r="IB153" s="16"/>
      <c r="IC153" s="16"/>
    </row>
    <row r="154" spans="1:237" s="22" customFormat="1" ht="21" customHeight="1" x14ac:dyDescent="0.25">
      <c r="A154" s="40"/>
      <c r="B154" s="41"/>
      <c r="C154" s="41"/>
      <c r="D154" s="106" t="s">
        <v>167</v>
      </c>
      <c r="E154" s="106"/>
      <c r="F154" s="107"/>
      <c r="G154" s="31"/>
      <c r="H154" s="32">
        <f t="shared" si="77"/>
        <v>6510851</v>
      </c>
      <c r="I154" s="33">
        <v>1160</v>
      </c>
      <c r="J154" s="33">
        <v>8380</v>
      </c>
      <c r="K154" s="33">
        <v>8192</v>
      </c>
      <c r="L154" s="33">
        <v>5214</v>
      </c>
      <c r="M154" s="33">
        <v>3980</v>
      </c>
      <c r="N154" s="33">
        <v>465632</v>
      </c>
      <c r="O154" s="33">
        <v>7401</v>
      </c>
      <c r="P154" s="33">
        <v>3243971</v>
      </c>
      <c r="Q154" s="33">
        <v>32700</v>
      </c>
      <c r="R154" s="33">
        <v>588417</v>
      </c>
      <c r="S154" s="33">
        <v>26601</v>
      </c>
      <c r="T154" s="33">
        <v>2119203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31"/>
      <c r="CI154" s="31"/>
      <c r="CJ154" s="31"/>
      <c r="CK154" s="31"/>
      <c r="CL154" s="31"/>
      <c r="CM154" s="31"/>
      <c r="CN154" s="31"/>
      <c r="CO154" s="31"/>
      <c r="CP154" s="31"/>
      <c r="CQ154" s="31"/>
      <c r="CR154" s="31"/>
      <c r="CS154" s="31"/>
      <c r="CT154" s="31"/>
      <c r="CU154" s="31"/>
      <c r="CV154" s="31"/>
      <c r="CW154" s="31"/>
      <c r="CX154" s="31"/>
      <c r="CY154" s="31"/>
      <c r="CZ154" s="31"/>
      <c r="DA154" s="31"/>
      <c r="DB154" s="31"/>
      <c r="DC154" s="31"/>
      <c r="DD154" s="31"/>
      <c r="DE154" s="31"/>
      <c r="DF154" s="31"/>
      <c r="DG154" s="31"/>
      <c r="DH154" s="31"/>
      <c r="DI154" s="31"/>
      <c r="DJ154" s="31"/>
      <c r="DK154" s="31"/>
      <c r="DL154" s="31"/>
      <c r="DM154" s="31"/>
      <c r="DN154" s="31"/>
      <c r="DO154" s="31"/>
      <c r="DP154" s="31"/>
      <c r="DQ154" s="31"/>
      <c r="DR154" s="31"/>
      <c r="DS154" s="31"/>
      <c r="DT154" s="31"/>
      <c r="DU154" s="31"/>
      <c r="DV154" s="31"/>
      <c r="DW154" s="31"/>
      <c r="DX154" s="31"/>
      <c r="DY154" s="31"/>
      <c r="DZ154" s="31"/>
      <c r="EA154" s="31"/>
      <c r="EB154" s="31"/>
      <c r="EC154" s="31"/>
      <c r="ED154" s="31"/>
      <c r="EE154" s="31"/>
      <c r="EF154" s="31"/>
      <c r="EG154" s="31"/>
      <c r="EH154" s="31"/>
      <c r="EI154" s="31"/>
      <c r="EJ154" s="31"/>
      <c r="EK154" s="31"/>
      <c r="EL154" s="31"/>
      <c r="EM154" s="31"/>
      <c r="EN154" s="31"/>
      <c r="EO154" s="31"/>
      <c r="EP154" s="31"/>
      <c r="EQ154" s="31"/>
      <c r="ER154" s="31"/>
      <c r="ES154" s="31"/>
      <c r="ET154" s="31"/>
      <c r="EU154" s="31"/>
      <c r="EV154" s="31"/>
      <c r="EW154" s="31"/>
      <c r="EX154" s="31"/>
      <c r="EY154" s="31"/>
      <c r="EZ154" s="31"/>
      <c r="FA154" s="31"/>
      <c r="FB154" s="31"/>
      <c r="FC154" s="31"/>
      <c r="FD154" s="31"/>
      <c r="FE154" s="31"/>
      <c r="FF154" s="31"/>
      <c r="FG154" s="31"/>
      <c r="FH154" s="31"/>
      <c r="FI154" s="31"/>
      <c r="FJ154" s="31"/>
      <c r="FK154" s="31"/>
      <c r="FL154" s="31"/>
      <c r="FM154" s="31"/>
      <c r="FN154" s="31"/>
      <c r="FO154" s="31"/>
      <c r="FP154" s="31"/>
      <c r="FQ154" s="31"/>
      <c r="FR154" s="31"/>
      <c r="FS154" s="31"/>
      <c r="FT154" s="31"/>
      <c r="FU154" s="31"/>
      <c r="FV154" s="31"/>
      <c r="FW154" s="31"/>
      <c r="FX154" s="31"/>
      <c r="FY154" s="31"/>
      <c r="FZ154" s="31"/>
      <c r="GA154" s="31"/>
      <c r="GB154" s="31"/>
      <c r="GC154" s="31"/>
      <c r="GD154" s="31"/>
      <c r="GE154" s="31"/>
      <c r="GF154" s="31"/>
      <c r="GG154" s="31"/>
      <c r="GH154" s="31"/>
      <c r="GI154" s="31"/>
      <c r="GJ154" s="31"/>
      <c r="GK154" s="31"/>
      <c r="GL154" s="31"/>
      <c r="GM154" s="31"/>
      <c r="GN154" s="31"/>
      <c r="GO154" s="31"/>
      <c r="GP154" s="31"/>
      <c r="GQ154" s="31"/>
      <c r="GR154" s="31"/>
      <c r="GS154" s="31"/>
      <c r="GT154" s="31"/>
      <c r="GU154" s="31"/>
      <c r="GV154" s="31"/>
      <c r="GW154" s="31"/>
      <c r="GX154" s="31"/>
      <c r="GY154" s="31"/>
      <c r="GZ154" s="31"/>
      <c r="HA154" s="31"/>
      <c r="HB154" s="31"/>
      <c r="HC154" s="31"/>
      <c r="HD154" s="31"/>
      <c r="HE154" s="31"/>
      <c r="HF154" s="31"/>
      <c r="HG154" s="31"/>
      <c r="HH154" s="31"/>
      <c r="HI154" s="31"/>
      <c r="HJ154" s="31"/>
      <c r="HK154" s="31"/>
      <c r="HL154" s="31"/>
      <c r="HM154" s="31"/>
      <c r="HN154" s="31"/>
      <c r="HO154" s="31"/>
      <c r="HP154" s="31"/>
      <c r="HQ154" s="31"/>
      <c r="HR154" s="31"/>
      <c r="HS154" s="31"/>
      <c r="HT154" s="31"/>
      <c r="HU154" s="31"/>
      <c r="HV154" s="31"/>
      <c r="HW154" s="31"/>
      <c r="HX154" s="31"/>
      <c r="HY154" s="31"/>
      <c r="HZ154" s="31"/>
      <c r="IA154" s="31"/>
      <c r="IB154" s="31"/>
      <c r="IC154" s="31"/>
    </row>
    <row r="155" spans="1:237" ht="25.5" customHeight="1" x14ac:dyDescent="0.25">
      <c r="A155" s="40"/>
      <c r="B155" s="41"/>
      <c r="C155" s="114" t="s">
        <v>168</v>
      </c>
      <c r="D155" s="114"/>
      <c r="E155" s="114"/>
      <c r="F155" s="115"/>
      <c r="H155" s="30">
        <f t="shared" si="77"/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</row>
    <row r="156" spans="1:237" s="22" customFormat="1" ht="21.75" customHeight="1" x14ac:dyDescent="0.25">
      <c r="A156" s="25"/>
      <c r="B156" s="41"/>
      <c r="C156" s="114" t="s">
        <v>169</v>
      </c>
      <c r="D156" s="114"/>
      <c r="E156" s="114"/>
      <c r="F156" s="115"/>
      <c r="G156" s="21"/>
      <c r="H156" s="32">
        <f t="shared" si="77"/>
        <v>100133</v>
      </c>
      <c r="I156" s="33">
        <v>13362</v>
      </c>
      <c r="J156" s="33">
        <v>24848</v>
      </c>
      <c r="K156" s="33">
        <v>11254</v>
      </c>
      <c r="L156" s="33">
        <v>5989</v>
      </c>
      <c r="M156" s="33">
        <v>9040</v>
      </c>
      <c r="N156" s="33">
        <v>6162</v>
      </c>
      <c r="O156" s="33">
        <v>2813</v>
      </c>
      <c r="P156" s="33">
        <v>9103</v>
      </c>
      <c r="Q156" s="33">
        <v>7847</v>
      </c>
      <c r="R156" s="33">
        <v>2642</v>
      </c>
      <c r="S156" s="33">
        <v>2802</v>
      </c>
      <c r="T156" s="33">
        <v>4271</v>
      </c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21"/>
      <c r="DD156" s="21"/>
      <c r="DE156" s="21"/>
      <c r="DF156" s="21"/>
      <c r="DG156" s="21"/>
      <c r="DH156" s="21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1"/>
      <c r="EA156" s="21"/>
      <c r="EB156" s="21"/>
      <c r="EC156" s="21"/>
      <c r="ED156" s="21"/>
      <c r="EE156" s="21"/>
      <c r="EF156" s="21"/>
      <c r="EG156" s="21"/>
      <c r="EH156" s="21"/>
      <c r="EI156" s="21"/>
      <c r="EJ156" s="21"/>
      <c r="EK156" s="21"/>
      <c r="EL156" s="21"/>
      <c r="EM156" s="21"/>
      <c r="EN156" s="21"/>
      <c r="EO156" s="21"/>
      <c r="EP156" s="21"/>
      <c r="EQ156" s="21"/>
      <c r="ER156" s="21"/>
      <c r="ES156" s="21"/>
      <c r="ET156" s="21"/>
      <c r="EU156" s="21"/>
      <c r="EV156" s="21"/>
      <c r="EW156" s="21"/>
      <c r="EX156" s="21"/>
      <c r="EY156" s="21"/>
      <c r="EZ156" s="21"/>
      <c r="FA156" s="21"/>
      <c r="FB156" s="21"/>
      <c r="FC156" s="21"/>
      <c r="FD156" s="21"/>
      <c r="FE156" s="21"/>
      <c r="FF156" s="21"/>
      <c r="FG156" s="21"/>
      <c r="FH156" s="21"/>
      <c r="FI156" s="21"/>
      <c r="FJ156" s="21"/>
      <c r="FK156" s="21"/>
      <c r="FL156" s="21"/>
      <c r="FM156" s="21"/>
      <c r="FN156" s="21"/>
      <c r="FO156" s="21"/>
      <c r="FP156" s="21"/>
      <c r="FQ156" s="21"/>
      <c r="FR156" s="21"/>
      <c r="FS156" s="21"/>
      <c r="FT156" s="21"/>
      <c r="FU156" s="21"/>
      <c r="FV156" s="21"/>
      <c r="FW156" s="21"/>
      <c r="FX156" s="21"/>
      <c r="FY156" s="21"/>
      <c r="FZ156" s="21"/>
      <c r="GA156" s="21"/>
      <c r="GB156" s="21"/>
      <c r="GC156" s="21"/>
      <c r="GD156" s="21"/>
      <c r="GE156" s="21"/>
      <c r="GF156" s="21"/>
      <c r="GG156" s="21"/>
      <c r="GH156" s="21"/>
      <c r="GI156" s="21"/>
      <c r="GJ156" s="21"/>
      <c r="GK156" s="21"/>
      <c r="GL156" s="21"/>
      <c r="GM156" s="21"/>
      <c r="GN156" s="21"/>
      <c r="GO156" s="21"/>
      <c r="GP156" s="21"/>
      <c r="GQ156" s="21"/>
      <c r="GR156" s="21"/>
      <c r="GS156" s="21"/>
      <c r="GT156" s="21"/>
      <c r="GU156" s="21"/>
      <c r="GV156" s="21"/>
      <c r="GW156" s="21"/>
      <c r="GX156" s="21"/>
      <c r="GY156" s="21"/>
      <c r="GZ156" s="21"/>
      <c r="HA156" s="21"/>
      <c r="HB156" s="21"/>
      <c r="HC156" s="21"/>
      <c r="HD156" s="21"/>
      <c r="HE156" s="21"/>
      <c r="HF156" s="21"/>
      <c r="HG156" s="21"/>
      <c r="HH156" s="21"/>
      <c r="HI156" s="21"/>
      <c r="HJ156" s="21"/>
      <c r="HK156" s="21"/>
      <c r="HL156" s="21"/>
      <c r="HM156" s="21"/>
      <c r="HN156" s="21"/>
      <c r="HO156" s="21"/>
      <c r="HP156" s="21"/>
      <c r="HQ156" s="21"/>
      <c r="HR156" s="21"/>
      <c r="HS156" s="21"/>
      <c r="HT156" s="21"/>
      <c r="HU156" s="21"/>
      <c r="HV156" s="21"/>
      <c r="HW156" s="21"/>
      <c r="HX156" s="21"/>
      <c r="HY156" s="21"/>
      <c r="HZ156" s="21"/>
      <c r="IA156" s="21"/>
      <c r="IB156" s="21"/>
      <c r="IC156" s="21"/>
    </row>
    <row r="157" spans="1:237" ht="45.75" customHeight="1" x14ac:dyDescent="0.25">
      <c r="A157" s="25"/>
      <c r="B157" s="41"/>
      <c r="C157" s="123" t="s">
        <v>170</v>
      </c>
      <c r="D157" s="123"/>
      <c r="E157" s="123"/>
      <c r="F157" s="124"/>
      <c r="H157" s="38">
        <f t="shared" si="77"/>
        <v>0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  <c r="P157" s="38">
        <v>0</v>
      </c>
      <c r="Q157" s="38">
        <v>0</v>
      </c>
      <c r="R157" s="38">
        <v>0</v>
      </c>
      <c r="S157" s="38">
        <v>0</v>
      </c>
      <c r="T157" s="38">
        <v>0</v>
      </c>
    </row>
    <row r="158" spans="1:237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  <c r="FU158" s="16"/>
      <c r="FV158" s="16"/>
      <c r="FW158" s="16"/>
      <c r="FX158" s="16"/>
      <c r="FY158" s="16"/>
      <c r="FZ158" s="16"/>
      <c r="GA158" s="16"/>
      <c r="GB158" s="16"/>
      <c r="GC158" s="16"/>
      <c r="GD158" s="16"/>
      <c r="GE158" s="16"/>
      <c r="GF158" s="16"/>
      <c r="GG158" s="16"/>
      <c r="GH158" s="16"/>
      <c r="GI158" s="16"/>
      <c r="GJ158" s="16"/>
      <c r="GK158" s="16"/>
      <c r="GL158" s="16"/>
      <c r="GM158" s="16"/>
      <c r="GN158" s="16"/>
      <c r="GO158" s="16"/>
      <c r="GP158" s="16"/>
      <c r="GQ158" s="16"/>
      <c r="GR158" s="16"/>
      <c r="GS158" s="16"/>
      <c r="GT158" s="16"/>
      <c r="GU158" s="16"/>
      <c r="GV158" s="16"/>
      <c r="GW158" s="16"/>
      <c r="GX158" s="16"/>
      <c r="GY158" s="16"/>
      <c r="GZ158" s="16"/>
      <c r="HA158" s="16"/>
      <c r="HB158" s="16"/>
      <c r="HC158" s="16"/>
      <c r="HD158" s="16"/>
      <c r="HE158" s="16"/>
      <c r="HF158" s="16"/>
      <c r="HG158" s="16"/>
      <c r="HH158" s="16"/>
      <c r="HI158" s="16"/>
      <c r="HJ158" s="16"/>
      <c r="HK158" s="16"/>
      <c r="HL158" s="16"/>
      <c r="HM158" s="16"/>
      <c r="HN158" s="16"/>
      <c r="HO158" s="16"/>
      <c r="HP158" s="16"/>
      <c r="HQ158" s="16"/>
      <c r="HR158" s="16"/>
      <c r="HS158" s="16"/>
      <c r="HT158" s="16"/>
      <c r="HU158" s="16"/>
      <c r="HV158" s="16"/>
      <c r="HW158" s="16"/>
      <c r="HX158" s="16"/>
      <c r="HY158" s="16"/>
      <c r="HZ158" s="16"/>
      <c r="IA158" s="16"/>
      <c r="IB158" s="16"/>
      <c r="IC158" s="16"/>
    </row>
    <row r="159" spans="1:237" ht="29.25" customHeight="1" x14ac:dyDescent="0.25">
      <c r="A159" s="75"/>
      <c r="B159" s="125" t="s">
        <v>171</v>
      </c>
      <c r="C159" s="125"/>
      <c r="D159" s="125"/>
      <c r="E159" s="125"/>
      <c r="F159" s="126"/>
      <c r="G159" s="21"/>
      <c r="H159" s="76">
        <f>SUM(H160:H160)</f>
        <v>0</v>
      </c>
      <c r="I159" s="76">
        <f t="shared" ref="I159:T159" si="78">SUM(I160:I160)</f>
        <v>0</v>
      </c>
      <c r="J159" s="76">
        <f t="shared" si="78"/>
        <v>0</v>
      </c>
      <c r="K159" s="76">
        <f t="shared" si="78"/>
        <v>0</v>
      </c>
      <c r="L159" s="76">
        <f t="shared" si="78"/>
        <v>0</v>
      </c>
      <c r="M159" s="76">
        <f t="shared" si="78"/>
        <v>0</v>
      </c>
      <c r="N159" s="76">
        <f t="shared" si="78"/>
        <v>0</v>
      </c>
      <c r="O159" s="76">
        <f t="shared" si="78"/>
        <v>0</v>
      </c>
      <c r="P159" s="76">
        <f t="shared" si="78"/>
        <v>0</v>
      </c>
      <c r="Q159" s="76">
        <f t="shared" si="78"/>
        <v>0</v>
      </c>
      <c r="R159" s="76">
        <f t="shared" si="78"/>
        <v>0</v>
      </c>
      <c r="S159" s="76">
        <f t="shared" si="78"/>
        <v>0</v>
      </c>
      <c r="T159" s="76">
        <f t="shared" si="78"/>
        <v>0</v>
      </c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  <c r="CW159" s="21"/>
      <c r="CX159" s="21"/>
      <c r="CY159" s="21"/>
      <c r="CZ159" s="21"/>
      <c r="DA159" s="21"/>
      <c r="DB159" s="21"/>
      <c r="DC159" s="21"/>
      <c r="DD159" s="21"/>
      <c r="DE159" s="21"/>
      <c r="DF159" s="21"/>
      <c r="DG159" s="21"/>
      <c r="DH159" s="21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/>
      <c r="DS159" s="21"/>
      <c r="DT159" s="21"/>
      <c r="DU159" s="21"/>
      <c r="DV159" s="21"/>
      <c r="DW159" s="21"/>
      <c r="DX159" s="21"/>
      <c r="DY159" s="21"/>
      <c r="DZ159" s="21"/>
      <c r="EA159" s="21"/>
      <c r="EB159" s="21"/>
      <c r="EC159" s="21"/>
      <c r="ED159" s="21"/>
      <c r="EE159" s="21"/>
      <c r="EF159" s="21"/>
      <c r="EG159" s="21"/>
      <c r="EH159" s="21"/>
      <c r="EI159" s="21"/>
      <c r="EJ159" s="21"/>
      <c r="EK159" s="21"/>
      <c r="EL159" s="21"/>
      <c r="EM159" s="21"/>
      <c r="EN159" s="21"/>
      <c r="EO159" s="21"/>
      <c r="EP159" s="21"/>
      <c r="EQ159" s="21"/>
      <c r="ER159" s="21"/>
      <c r="ES159" s="21"/>
      <c r="ET159" s="21"/>
      <c r="EU159" s="21"/>
      <c r="EV159" s="21"/>
      <c r="EW159" s="21"/>
      <c r="EX159" s="21"/>
      <c r="EY159" s="21"/>
      <c r="EZ159" s="21"/>
      <c r="FA159" s="21"/>
      <c r="FB159" s="21"/>
      <c r="FC159" s="21"/>
      <c r="FD159" s="21"/>
      <c r="FE159" s="21"/>
      <c r="FF159" s="21"/>
      <c r="FG159" s="21"/>
      <c r="FH159" s="21"/>
      <c r="FI159" s="21"/>
      <c r="FJ159" s="21"/>
      <c r="FK159" s="21"/>
      <c r="FL159" s="21"/>
      <c r="FM159" s="21"/>
      <c r="FN159" s="21"/>
      <c r="FO159" s="21"/>
      <c r="FP159" s="21"/>
      <c r="FQ159" s="21"/>
      <c r="FR159" s="21"/>
      <c r="FS159" s="21"/>
      <c r="FT159" s="21"/>
      <c r="FU159" s="21"/>
      <c r="FV159" s="21"/>
      <c r="FW159" s="21"/>
      <c r="FX159" s="21"/>
      <c r="FY159" s="21"/>
      <c r="FZ159" s="21"/>
      <c r="GA159" s="21"/>
      <c r="GB159" s="21"/>
      <c r="GC159" s="21"/>
      <c r="GD159" s="21"/>
      <c r="GE159" s="21"/>
      <c r="GF159" s="21"/>
      <c r="GG159" s="21"/>
      <c r="GH159" s="21"/>
      <c r="GI159" s="21"/>
      <c r="GJ159" s="21"/>
      <c r="GK159" s="21"/>
      <c r="GL159" s="21"/>
      <c r="GM159" s="21"/>
      <c r="GN159" s="21"/>
      <c r="GO159" s="21"/>
      <c r="GP159" s="21"/>
      <c r="GQ159" s="21"/>
      <c r="GR159" s="21"/>
      <c r="GS159" s="21"/>
      <c r="GT159" s="21"/>
      <c r="GU159" s="21"/>
      <c r="GV159" s="21"/>
      <c r="GW159" s="21"/>
      <c r="GX159" s="21"/>
      <c r="GY159" s="21"/>
      <c r="GZ159" s="21"/>
      <c r="HA159" s="21"/>
      <c r="HB159" s="21"/>
      <c r="HC159" s="21"/>
      <c r="HD159" s="21"/>
      <c r="HE159" s="21"/>
      <c r="HF159" s="21"/>
      <c r="HG159" s="21"/>
      <c r="HH159" s="21"/>
      <c r="HI159" s="21"/>
      <c r="HJ159" s="21"/>
      <c r="HK159" s="21"/>
      <c r="HL159" s="21"/>
      <c r="HM159" s="21"/>
      <c r="HN159" s="21"/>
      <c r="HO159" s="21"/>
      <c r="HP159" s="21"/>
      <c r="HQ159" s="21"/>
      <c r="HR159" s="21"/>
      <c r="HS159" s="21"/>
      <c r="HT159" s="21"/>
      <c r="HU159" s="21"/>
      <c r="HV159" s="21"/>
      <c r="HW159" s="21"/>
      <c r="HX159" s="21"/>
      <c r="HY159" s="21"/>
      <c r="HZ159" s="21"/>
      <c r="IA159" s="21"/>
      <c r="IB159" s="21"/>
      <c r="IC159" s="21"/>
    </row>
    <row r="160" spans="1:237" ht="29.25" customHeight="1" x14ac:dyDescent="0.25">
      <c r="A160" s="25"/>
      <c r="B160" s="26"/>
      <c r="C160" s="123" t="s">
        <v>172</v>
      </c>
      <c r="D160" s="123"/>
      <c r="E160" s="123"/>
      <c r="F160" s="124"/>
      <c r="H160" s="77">
        <f t="shared" si="77"/>
        <v>0</v>
      </c>
      <c r="I160" s="78">
        <v>0</v>
      </c>
      <c r="J160" s="78">
        <v>0</v>
      </c>
      <c r="K160" s="78">
        <v>0</v>
      </c>
      <c r="L160" s="78">
        <v>0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  <c r="S160" s="78">
        <v>0</v>
      </c>
      <c r="T160" s="78">
        <v>0</v>
      </c>
    </row>
    <row r="163" spans="1:237" ht="63.75" customHeight="1" x14ac:dyDescent="0.25">
      <c r="A163" s="127" t="s">
        <v>173</v>
      </c>
      <c r="B163" s="128"/>
      <c r="C163" s="128"/>
      <c r="D163" s="128"/>
      <c r="E163" s="128"/>
      <c r="F163" s="129"/>
      <c r="H163" s="20">
        <f>H165+H207</f>
        <v>72101245739</v>
      </c>
      <c r="I163" s="20">
        <f>I165+I207</f>
        <v>4737059735</v>
      </c>
      <c r="J163" s="20">
        <f t="shared" ref="J163:T163" si="79">J165+J207</f>
        <v>7190616601</v>
      </c>
      <c r="K163" s="20">
        <f t="shared" si="79"/>
        <v>5883506924</v>
      </c>
      <c r="L163" s="20">
        <f t="shared" si="79"/>
        <v>5581353466</v>
      </c>
      <c r="M163" s="20">
        <f t="shared" si="79"/>
        <v>6446046458</v>
      </c>
      <c r="N163" s="20">
        <f t="shared" si="79"/>
        <v>6788733386</v>
      </c>
      <c r="O163" s="20">
        <f t="shared" si="79"/>
        <v>5910708907</v>
      </c>
      <c r="P163" s="20">
        <f t="shared" si="79"/>
        <v>5993791484</v>
      </c>
      <c r="Q163" s="20">
        <f t="shared" si="79"/>
        <v>4933932702</v>
      </c>
      <c r="R163" s="20">
        <f t="shared" si="79"/>
        <v>5355314698</v>
      </c>
      <c r="S163" s="20">
        <f t="shared" si="79"/>
        <v>4319534603</v>
      </c>
      <c r="T163" s="20">
        <f t="shared" si="79"/>
        <v>8960646775</v>
      </c>
    </row>
    <row r="164" spans="1:237" ht="23.25" customHeight="1" x14ac:dyDescent="0.25"/>
    <row r="165" spans="1:237" ht="45.75" customHeight="1" x14ac:dyDescent="0.25">
      <c r="A165" s="118" t="s">
        <v>174</v>
      </c>
      <c r="B165" s="119"/>
      <c r="C165" s="119"/>
      <c r="D165" s="119"/>
      <c r="E165" s="119"/>
      <c r="F165" s="120"/>
      <c r="H165" s="79">
        <f>H167+H174+H189+H191+H204</f>
        <v>69638604608</v>
      </c>
      <c r="I165" s="79">
        <f t="shared" ref="I165:T165" si="80">I167+I174+I189+I191+I204</f>
        <v>4649267398</v>
      </c>
      <c r="J165" s="79">
        <f t="shared" si="80"/>
        <v>6966333093</v>
      </c>
      <c r="K165" s="79">
        <f t="shared" si="80"/>
        <v>5734725816</v>
      </c>
      <c r="L165" s="79">
        <f t="shared" si="80"/>
        <v>5448151935</v>
      </c>
      <c r="M165" s="79">
        <f t="shared" si="80"/>
        <v>5919829331</v>
      </c>
      <c r="N165" s="79">
        <f t="shared" si="80"/>
        <v>6590702616</v>
      </c>
      <c r="O165" s="79">
        <f t="shared" si="80"/>
        <v>5708299918</v>
      </c>
      <c r="P165" s="79">
        <f t="shared" si="80"/>
        <v>5838385849</v>
      </c>
      <c r="Q165" s="79">
        <f t="shared" si="80"/>
        <v>4780399080</v>
      </c>
      <c r="R165" s="79">
        <f t="shared" si="80"/>
        <v>5128667143</v>
      </c>
      <c r="S165" s="79">
        <f t="shared" si="80"/>
        <v>4144157853</v>
      </c>
      <c r="T165" s="79">
        <f t="shared" si="80"/>
        <v>8729684576</v>
      </c>
    </row>
    <row r="167" spans="1:237" s="22" customFormat="1" ht="21.75" customHeight="1" x14ac:dyDescent="0.25">
      <c r="A167" s="44"/>
      <c r="B167" s="80"/>
      <c r="C167" s="121" t="s">
        <v>11</v>
      </c>
      <c r="D167" s="121"/>
      <c r="E167" s="121"/>
      <c r="F167" s="122"/>
      <c r="G167" s="31"/>
      <c r="H167" s="81">
        <f>SUM(H168:H173)</f>
        <v>21605149368</v>
      </c>
      <c r="I167" s="81">
        <f t="shared" ref="I167:S167" si="81">SUM(I168:I173)</f>
        <v>1729685759</v>
      </c>
      <c r="J167" s="81">
        <f t="shared" si="81"/>
        <v>2368776797</v>
      </c>
      <c r="K167" s="81">
        <f t="shared" si="81"/>
        <v>1671474857</v>
      </c>
      <c r="L167" s="81">
        <f t="shared" si="81"/>
        <v>1863561289</v>
      </c>
      <c r="M167" s="81">
        <f t="shared" si="81"/>
        <v>2373301299</v>
      </c>
      <c r="N167" s="81">
        <f t="shared" si="81"/>
        <v>2213153313</v>
      </c>
      <c r="O167" s="81">
        <f t="shared" si="81"/>
        <v>1895669981</v>
      </c>
      <c r="P167" s="81">
        <f t="shared" si="81"/>
        <v>1749249899</v>
      </c>
      <c r="Q167" s="81">
        <f t="shared" si="81"/>
        <v>1561944251</v>
      </c>
      <c r="R167" s="81">
        <f t="shared" si="81"/>
        <v>1075111038</v>
      </c>
      <c r="S167" s="81">
        <f t="shared" si="81"/>
        <v>1537033194</v>
      </c>
      <c r="T167" s="81">
        <f>SUM(T168:T173)</f>
        <v>1566187691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  <c r="CO167" s="31"/>
      <c r="CP167" s="31"/>
      <c r="CQ167" s="31"/>
      <c r="CR167" s="31"/>
      <c r="CS167" s="31"/>
      <c r="CT167" s="31"/>
      <c r="CU167" s="31"/>
      <c r="CV167" s="31"/>
      <c r="CW167" s="31"/>
      <c r="CX167" s="31"/>
      <c r="CY167" s="31"/>
      <c r="CZ167" s="31"/>
      <c r="DA167" s="31"/>
      <c r="DB167" s="31"/>
      <c r="DC167" s="31"/>
      <c r="DD167" s="31"/>
      <c r="DE167" s="31"/>
      <c r="DF167" s="31"/>
      <c r="DG167" s="31"/>
      <c r="DH167" s="31"/>
      <c r="DI167" s="31"/>
      <c r="DJ167" s="31"/>
      <c r="DK167" s="31"/>
      <c r="DL167" s="31"/>
      <c r="DM167" s="31"/>
      <c r="DN167" s="31"/>
      <c r="DO167" s="31"/>
      <c r="DP167" s="31"/>
      <c r="DQ167" s="31"/>
      <c r="DR167" s="31"/>
      <c r="DS167" s="31"/>
      <c r="DT167" s="31"/>
      <c r="DU167" s="31"/>
      <c r="DV167" s="31"/>
      <c r="DW167" s="31"/>
      <c r="DX167" s="31"/>
      <c r="DY167" s="31"/>
      <c r="DZ167" s="31"/>
      <c r="EA167" s="31"/>
      <c r="EB167" s="31"/>
      <c r="EC167" s="31"/>
      <c r="ED167" s="31"/>
      <c r="EE167" s="31"/>
      <c r="EF167" s="31"/>
      <c r="EG167" s="31"/>
      <c r="EH167" s="31"/>
      <c r="EI167" s="31"/>
      <c r="EJ167" s="31"/>
      <c r="EK167" s="31"/>
      <c r="EL167" s="31"/>
      <c r="EM167" s="31"/>
      <c r="EN167" s="31"/>
      <c r="EO167" s="31"/>
      <c r="EP167" s="31"/>
      <c r="EQ167" s="31"/>
      <c r="ER167" s="31"/>
      <c r="ES167" s="31"/>
      <c r="ET167" s="31"/>
      <c r="EU167" s="31"/>
      <c r="EV167" s="31"/>
      <c r="EW167" s="31"/>
      <c r="EX167" s="31"/>
      <c r="EY167" s="31"/>
      <c r="EZ167" s="31"/>
      <c r="FA167" s="31"/>
      <c r="FB167" s="31"/>
      <c r="FC167" s="31"/>
      <c r="FD167" s="31"/>
      <c r="FE167" s="31"/>
      <c r="FF167" s="31"/>
      <c r="FG167" s="31"/>
      <c r="FH167" s="31"/>
      <c r="FI167" s="31"/>
      <c r="FJ167" s="31"/>
      <c r="FK167" s="31"/>
      <c r="FL167" s="31"/>
      <c r="FM167" s="31"/>
      <c r="FN167" s="31"/>
      <c r="FO167" s="31"/>
      <c r="FP167" s="31"/>
      <c r="FQ167" s="31"/>
      <c r="FR167" s="31"/>
      <c r="FS167" s="31"/>
      <c r="FT167" s="31"/>
      <c r="FU167" s="31"/>
      <c r="FV167" s="31"/>
      <c r="FW167" s="31"/>
      <c r="FX167" s="31"/>
      <c r="FY167" s="31"/>
      <c r="FZ167" s="31"/>
      <c r="GA167" s="31"/>
      <c r="GB167" s="31"/>
      <c r="GC167" s="31"/>
      <c r="GD167" s="31"/>
      <c r="GE167" s="31"/>
      <c r="GF167" s="31"/>
      <c r="GG167" s="31"/>
      <c r="GH167" s="31"/>
      <c r="GI167" s="31"/>
      <c r="GJ167" s="31"/>
      <c r="GK167" s="31"/>
      <c r="GL167" s="31"/>
      <c r="GM167" s="31"/>
      <c r="GN167" s="31"/>
      <c r="GO167" s="31"/>
      <c r="GP167" s="31"/>
      <c r="GQ167" s="31"/>
      <c r="GR167" s="31"/>
      <c r="GS167" s="31"/>
      <c r="GT167" s="31"/>
      <c r="GU167" s="31"/>
      <c r="GV167" s="31"/>
      <c r="GW167" s="31"/>
      <c r="GX167" s="31"/>
      <c r="GY167" s="31"/>
      <c r="GZ167" s="31"/>
      <c r="HA167" s="31"/>
      <c r="HB167" s="31"/>
      <c r="HC167" s="31"/>
      <c r="HD167" s="31"/>
      <c r="HE167" s="31"/>
      <c r="HF167" s="31"/>
      <c r="HG167" s="31"/>
      <c r="HH167" s="31"/>
      <c r="HI167" s="31"/>
      <c r="HJ167" s="31"/>
      <c r="HK167" s="31"/>
      <c r="HL167" s="31"/>
      <c r="HM167" s="31"/>
      <c r="HN167" s="31"/>
      <c r="HO167" s="31"/>
      <c r="HP167" s="31"/>
      <c r="HQ167" s="31"/>
      <c r="HR167" s="31"/>
      <c r="HS167" s="31"/>
      <c r="HT167" s="31"/>
      <c r="HU167" s="31"/>
      <c r="HV167" s="31"/>
      <c r="HW167" s="31"/>
      <c r="HX167" s="31"/>
      <c r="HY167" s="31"/>
      <c r="HZ167" s="31"/>
      <c r="IA167" s="31"/>
      <c r="IB167" s="31"/>
      <c r="IC167" s="31"/>
    </row>
    <row r="168" spans="1:237" ht="18.75" customHeight="1" x14ac:dyDescent="0.25">
      <c r="A168" s="25"/>
      <c r="B168" s="26"/>
      <c r="C168" s="26"/>
      <c r="D168" s="106" t="s">
        <v>12</v>
      </c>
      <c r="E168" s="106"/>
      <c r="F168" s="107"/>
      <c r="G168" s="16"/>
      <c r="H168" s="28">
        <f t="shared" ref="H168:H173" si="82">SUM(I168:T168)</f>
        <v>17622640618</v>
      </c>
      <c r="I168" s="29">
        <v>1366705882</v>
      </c>
      <c r="J168" s="29">
        <v>2018607801</v>
      </c>
      <c r="K168" s="29">
        <v>1360937671</v>
      </c>
      <c r="L168" s="29">
        <v>1528253957</v>
      </c>
      <c r="M168" s="29">
        <v>2074000085</v>
      </c>
      <c r="N168" s="29">
        <v>1770028068</v>
      </c>
      <c r="O168" s="29">
        <v>1471226104</v>
      </c>
      <c r="P168" s="29">
        <v>1438588452</v>
      </c>
      <c r="Q168" s="29">
        <v>1251179158</v>
      </c>
      <c r="R168" s="29">
        <v>784430306</v>
      </c>
      <c r="S168" s="29">
        <v>1282675023</v>
      </c>
      <c r="T168" s="29">
        <v>1276008111</v>
      </c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  <c r="GB168" s="16"/>
      <c r="GC168" s="16"/>
      <c r="GD168" s="16"/>
      <c r="GE168" s="16"/>
      <c r="GF168" s="16"/>
      <c r="GG168" s="16"/>
      <c r="GH168" s="16"/>
      <c r="GI168" s="16"/>
      <c r="GJ168" s="16"/>
      <c r="GK168" s="16"/>
      <c r="GL168" s="16"/>
      <c r="GM168" s="16"/>
      <c r="GN168" s="16"/>
      <c r="GO168" s="16"/>
      <c r="GP168" s="16"/>
      <c r="GQ168" s="16"/>
      <c r="GR168" s="16"/>
      <c r="GS168" s="16"/>
      <c r="GT168" s="16"/>
      <c r="GU168" s="16"/>
      <c r="GV168" s="16"/>
      <c r="GW168" s="16"/>
      <c r="GX168" s="16"/>
      <c r="GY168" s="16"/>
      <c r="GZ168" s="16"/>
      <c r="HA168" s="16"/>
      <c r="HB168" s="16"/>
      <c r="HC168" s="16"/>
      <c r="HD168" s="16"/>
      <c r="HE168" s="16"/>
      <c r="HF168" s="16"/>
      <c r="HG168" s="16"/>
      <c r="HH168" s="16"/>
      <c r="HI168" s="16"/>
      <c r="HJ168" s="16"/>
      <c r="HK168" s="16"/>
      <c r="HL168" s="16"/>
      <c r="HM168" s="16"/>
      <c r="HN168" s="16"/>
      <c r="HO168" s="16"/>
      <c r="HP168" s="16"/>
      <c r="HQ168" s="16"/>
      <c r="HR168" s="16"/>
      <c r="HS168" s="16"/>
      <c r="HT168" s="16"/>
      <c r="HU168" s="16"/>
      <c r="HV168" s="16"/>
      <c r="HW168" s="16"/>
      <c r="HX168" s="16"/>
      <c r="HY168" s="16"/>
      <c r="HZ168" s="16"/>
      <c r="IA168" s="16"/>
      <c r="IB168" s="16"/>
      <c r="IC168" s="16"/>
    </row>
    <row r="169" spans="1:237" ht="18.75" customHeight="1" x14ac:dyDescent="0.25">
      <c r="A169" s="25"/>
      <c r="B169" s="26"/>
      <c r="C169" s="26"/>
      <c r="D169" s="106" t="s">
        <v>13</v>
      </c>
      <c r="E169" s="106"/>
      <c r="F169" s="107"/>
      <c r="G169" s="16"/>
      <c r="H169" s="28">
        <f t="shared" si="82"/>
        <v>1365134663</v>
      </c>
      <c r="I169" s="29">
        <v>112116275</v>
      </c>
      <c r="J169" s="29">
        <v>135382762</v>
      </c>
      <c r="K169" s="29">
        <v>111883536</v>
      </c>
      <c r="L169" s="29">
        <v>119195884</v>
      </c>
      <c r="M169" s="29">
        <v>127997321</v>
      </c>
      <c r="N169" s="29">
        <v>124247356</v>
      </c>
      <c r="O169" s="29">
        <v>115589415</v>
      </c>
      <c r="P169" s="29">
        <v>114238123</v>
      </c>
      <c r="Q169" s="29">
        <v>106371234</v>
      </c>
      <c r="R169" s="29">
        <v>84414469</v>
      </c>
      <c r="S169" s="29">
        <v>107597576</v>
      </c>
      <c r="T169" s="29">
        <v>106100712</v>
      </c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  <c r="GB169" s="16"/>
      <c r="GC169" s="16"/>
      <c r="GD169" s="16"/>
      <c r="GE169" s="16"/>
      <c r="GF169" s="16"/>
      <c r="GG169" s="16"/>
      <c r="GH169" s="16"/>
      <c r="GI169" s="16"/>
      <c r="GJ169" s="16"/>
      <c r="GK169" s="16"/>
      <c r="GL169" s="16"/>
      <c r="GM169" s="16"/>
      <c r="GN169" s="16"/>
      <c r="GO169" s="16"/>
      <c r="GP169" s="16"/>
      <c r="GQ169" s="16"/>
      <c r="GR169" s="16"/>
      <c r="GS169" s="16"/>
      <c r="GT169" s="16"/>
      <c r="GU169" s="16"/>
      <c r="GV169" s="16"/>
      <c r="GW169" s="16"/>
      <c r="GX169" s="16"/>
      <c r="GY169" s="16"/>
      <c r="GZ169" s="16"/>
      <c r="HA169" s="16"/>
      <c r="HB169" s="16"/>
      <c r="HC169" s="16"/>
      <c r="HD169" s="16"/>
      <c r="HE169" s="16"/>
      <c r="HF169" s="16"/>
      <c r="HG169" s="16"/>
      <c r="HH169" s="16"/>
      <c r="HI169" s="16"/>
      <c r="HJ169" s="16"/>
      <c r="HK169" s="16"/>
      <c r="HL169" s="16"/>
      <c r="HM169" s="16"/>
      <c r="HN169" s="16"/>
      <c r="HO169" s="16"/>
      <c r="HP169" s="16"/>
      <c r="HQ169" s="16"/>
      <c r="HR169" s="16"/>
      <c r="HS169" s="16"/>
      <c r="HT169" s="16"/>
      <c r="HU169" s="16"/>
      <c r="HV169" s="16"/>
      <c r="HW169" s="16"/>
      <c r="HX169" s="16"/>
      <c r="HY169" s="16"/>
      <c r="HZ169" s="16"/>
      <c r="IA169" s="16"/>
      <c r="IB169" s="16"/>
      <c r="IC169" s="16"/>
    </row>
    <row r="170" spans="1:237" ht="18.75" customHeight="1" x14ac:dyDescent="0.25">
      <c r="A170" s="25"/>
      <c r="B170" s="26"/>
      <c r="C170" s="26"/>
      <c r="D170" s="106" t="s">
        <v>14</v>
      </c>
      <c r="E170" s="106"/>
      <c r="F170" s="107"/>
      <c r="G170" s="16"/>
      <c r="H170" s="28">
        <f t="shared" si="82"/>
        <v>223095824</v>
      </c>
      <c r="I170" s="29">
        <v>9141346</v>
      </c>
      <c r="J170" s="29">
        <v>13345002</v>
      </c>
      <c r="K170" s="29">
        <v>11764437</v>
      </c>
      <c r="L170" s="29">
        <v>10057926</v>
      </c>
      <c r="M170" s="29">
        <v>38606582</v>
      </c>
      <c r="N170" s="29">
        <v>30636161</v>
      </c>
      <c r="O170" s="29">
        <v>14898142</v>
      </c>
      <c r="P170" s="29">
        <v>18296997</v>
      </c>
      <c r="Q170" s="29">
        <v>18538964</v>
      </c>
      <c r="R170" s="29">
        <v>25108543</v>
      </c>
      <c r="S170" s="29">
        <v>15301816</v>
      </c>
      <c r="T170" s="29">
        <v>17399908</v>
      </c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  <c r="FZ170" s="16"/>
      <c r="GA170" s="16"/>
      <c r="GB170" s="16"/>
      <c r="GC170" s="16"/>
      <c r="GD170" s="16"/>
      <c r="GE170" s="16"/>
      <c r="GF170" s="16"/>
      <c r="GG170" s="16"/>
      <c r="GH170" s="16"/>
      <c r="GI170" s="16"/>
      <c r="GJ170" s="16"/>
      <c r="GK170" s="16"/>
      <c r="GL170" s="16"/>
      <c r="GM170" s="16"/>
      <c r="GN170" s="16"/>
      <c r="GO170" s="16"/>
      <c r="GP170" s="16"/>
      <c r="GQ170" s="16"/>
      <c r="GR170" s="16"/>
      <c r="GS170" s="16"/>
      <c r="GT170" s="16"/>
      <c r="GU170" s="16"/>
      <c r="GV170" s="16"/>
      <c r="GW170" s="16"/>
      <c r="GX170" s="16"/>
      <c r="GY170" s="16"/>
      <c r="GZ170" s="16"/>
      <c r="HA170" s="16"/>
      <c r="HB170" s="16"/>
      <c r="HC170" s="16"/>
      <c r="HD170" s="16"/>
      <c r="HE170" s="16"/>
      <c r="HF170" s="16"/>
      <c r="HG170" s="16"/>
      <c r="HH170" s="16"/>
      <c r="HI170" s="16"/>
      <c r="HJ170" s="16"/>
      <c r="HK170" s="16"/>
      <c r="HL170" s="16"/>
      <c r="HM170" s="16"/>
      <c r="HN170" s="16"/>
      <c r="HO170" s="16"/>
      <c r="HP170" s="16"/>
      <c r="HQ170" s="16"/>
      <c r="HR170" s="16"/>
      <c r="HS170" s="16"/>
      <c r="HT170" s="16"/>
      <c r="HU170" s="16"/>
      <c r="HV170" s="16"/>
      <c r="HW170" s="16"/>
      <c r="HX170" s="16"/>
      <c r="HY170" s="16"/>
      <c r="HZ170" s="16"/>
      <c r="IA170" s="16"/>
      <c r="IB170" s="16"/>
      <c r="IC170" s="16"/>
    </row>
    <row r="171" spans="1:237" ht="18.75" customHeight="1" x14ac:dyDescent="0.25">
      <c r="A171" s="25"/>
      <c r="B171" s="26"/>
      <c r="C171" s="26"/>
      <c r="D171" s="106" t="s">
        <v>15</v>
      </c>
      <c r="E171" s="106"/>
      <c r="F171" s="107"/>
      <c r="G171" s="16"/>
      <c r="H171" s="28">
        <f t="shared" si="82"/>
        <v>899580057</v>
      </c>
      <c r="I171" s="29">
        <v>94916397</v>
      </c>
      <c r="J171" s="29">
        <v>48848044</v>
      </c>
      <c r="K171" s="29">
        <v>48848044</v>
      </c>
      <c r="L171" s="29">
        <v>119144922</v>
      </c>
      <c r="M171" s="29">
        <v>49213268</v>
      </c>
      <c r="N171" s="29">
        <v>48848044</v>
      </c>
      <c r="O171" s="29">
        <v>182113618</v>
      </c>
      <c r="P171" s="29">
        <v>48848044</v>
      </c>
      <c r="Q171" s="29">
        <v>48848044</v>
      </c>
      <c r="R171" s="29">
        <v>112255545</v>
      </c>
      <c r="S171" s="29">
        <v>48848044</v>
      </c>
      <c r="T171" s="29">
        <v>48848043</v>
      </c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  <c r="FU171" s="16"/>
      <c r="FV171" s="16"/>
      <c r="FW171" s="16"/>
      <c r="FX171" s="16"/>
      <c r="FY171" s="16"/>
      <c r="FZ171" s="16"/>
      <c r="GA171" s="16"/>
      <c r="GB171" s="16"/>
      <c r="GC171" s="16"/>
      <c r="GD171" s="16"/>
      <c r="GE171" s="16"/>
      <c r="GF171" s="16"/>
      <c r="GG171" s="16"/>
      <c r="GH171" s="16"/>
      <c r="GI171" s="16"/>
      <c r="GJ171" s="16"/>
      <c r="GK171" s="16"/>
      <c r="GL171" s="16"/>
      <c r="GM171" s="16"/>
      <c r="GN171" s="16"/>
      <c r="GO171" s="16"/>
      <c r="GP171" s="16"/>
      <c r="GQ171" s="16"/>
      <c r="GR171" s="16"/>
      <c r="GS171" s="16"/>
      <c r="GT171" s="16"/>
      <c r="GU171" s="16"/>
      <c r="GV171" s="16"/>
      <c r="GW171" s="16"/>
      <c r="GX171" s="16"/>
      <c r="GY171" s="16"/>
      <c r="GZ171" s="16"/>
      <c r="HA171" s="16"/>
      <c r="HB171" s="16"/>
      <c r="HC171" s="16"/>
      <c r="HD171" s="16"/>
      <c r="HE171" s="16"/>
      <c r="HF171" s="16"/>
      <c r="HG171" s="16"/>
      <c r="HH171" s="16"/>
      <c r="HI171" s="16"/>
      <c r="HJ171" s="16"/>
      <c r="HK171" s="16"/>
      <c r="HL171" s="16"/>
      <c r="HM171" s="16"/>
      <c r="HN171" s="16"/>
      <c r="HO171" s="16"/>
      <c r="HP171" s="16"/>
      <c r="HQ171" s="16"/>
      <c r="HR171" s="16"/>
      <c r="HS171" s="16"/>
      <c r="HT171" s="16"/>
      <c r="HU171" s="16"/>
      <c r="HV171" s="16"/>
      <c r="HW171" s="16"/>
      <c r="HX171" s="16"/>
      <c r="HY171" s="16"/>
      <c r="HZ171" s="16"/>
      <c r="IA171" s="16"/>
      <c r="IB171" s="16"/>
      <c r="IC171" s="16"/>
    </row>
    <row r="172" spans="1:237" ht="18.75" customHeight="1" x14ac:dyDescent="0.25">
      <c r="A172" s="25"/>
      <c r="B172" s="26"/>
      <c r="C172" s="26"/>
      <c r="D172" s="106" t="s">
        <v>16</v>
      </c>
      <c r="E172" s="106"/>
      <c r="F172" s="107"/>
      <c r="G172" s="16"/>
      <c r="H172" s="28">
        <f t="shared" si="82"/>
        <v>535074792</v>
      </c>
      <c r="I172" s="29">
        <v>44825619</v>
      </c>
      <c r="J172" s="29">
        <v>49245304</v>
      </c>
      <c r="K172" s="29">
        <v>41542931</v>
      </c>
      <c r="L172" s="29">
        <v>42384014</v>
      </c>
      <c r="M172" s="29">
        <v>46419221</v>
      </c>
      <c r="N172" s="29">
        <v>47988548</v>
      </c>
      <c r="O172" s="29">
        <v>48716199</v>
      </c>
      <c r="P172" s="29">
        <v>41410308</v>
      </c>
      <c r="Q172" s="29">
        <v>44405006</v>
      </c>
      <c r="R172" s="29">
        <v>43627036</v>
      </c>
      <c r="S172" s="29">
        <v>42627243</v>
      </c>
      <c r="T172" s="29">
        <v>41883363</v>
      </c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  <c r="FU172" s="16"/>
      <c r="FV172" s="16"/>
      <c r="FW172" s="16"/>
      <c r="FX172" s="16"/>
      <c r="FY172" s="16"/>
      <c r="FZ172" s="16"/>
      <c r="GA172" s="16"/>
      <c r="GB172" s="16"/>
      <c r="GC172" s="16"/>
      <c r="GD172" s="16"/>
      <c r="GE172" s="16"/>
      <c r="GF172" s="16"/>
      <c r="GG172" s="16"/>
      <c r="GH172" s="16"/>
      <c r="GI172" s="16"/>
      <c r="GJ172" s="16"/>
      <c r="GK172" s="16"/>
      <c r="GL172" s="16"/>
      <c r="GM172" s="16"/>
      <c r="GN172" s="16"/>
      <c r="GO172" s="16"/>
      <c r="GP172" s="16"/>
      <c r="GQ172" s="16"/>
      <c r="GR172" s="16"/>
      <c r="GS172" s="16"/>
      <c r="GT172" s="16"/>
      <c r="GU172" s="16"/>
      <c r="GV172" s="16"/>
      <c r="GW172" s="16"/>
      <c r="GX172" s="16"/>
      <c r="GY172" s="16"/>
      <c r="GZ172" s="16"/>
      <c r="HA172" s="16"/>
      <c r="HB172" s="16"/>
      <c r="HC172" s="16"/>
      <c r="HD172" s="16"/>
      <c r="HE172" s="16"/>
      <c r="HF172" s="16"/>
      <c r="HG172" s="16"/>
      <c r="HH172" s="16"/>
      <c r="HI172" s="16"/>
      <c r="HJ172" s="16"/>
      <c r="HK172" s="16"/>
      <c r="HL172" s="16"/>
      <c r="HM172" s="16"/>
      <c r="HN172" s="16"/>
      <c r="HO172" s="16"/>
      <c r="HP172" s="16"/>
      <c r="HQ172" s="16"/>
      <c r="HR172" s="16"/>
      <c r="HS172" s="16"/>
      <c r="HT172" s="16"/>
      <c r="HU172" s="16"/>
      <c r="HV172" s="16"/>
      <c r="HW172" s="16"/>
      <c r="HX172" s="16"/>
      <c r="HY172" s="16"/>
      <c r="HZ172" s="16"/>
      <c r="IA172" s="16"/>
      <c r="IB172" s="16"/>
      <c r="IC172" s="16"/>
    </row>
    <row r="173" spans="1:237" ht="18.75" customHeight="1" x14ac:dyDescent="0.25">
      <c r="A173" s="25"/>
      <c r="B173" s="26"/>
      <c r="C173" s="26"/>
      <c r="D173" s="106" t="s">
        <v>17</v>
      </c>
      <c r="E173" s="106"/>
      <c r="F173" s="107"/>
      <c r="G173" s="16"/>
      <c r="H173" s="28">
        <f t="shared" si="82"/>
        <v>959623414</v>
      </c>
      <c r="I173" s="29">
        <v>101980240</v>
      </c>
      <c r="J173" s="29">
        <v>103347884</v>
      </c>
      <c r="K173" s="29">
        <v>96498238</v>
      </c>
      <c r="L173" s="29">
        <v>44524586</v>
      </c>
      <c r="M173" s="29">
        <v>37064822</v>
      </c>
      <c r="N173" s="29">
        <v>191405136</v>
      </c>
      <c r="O173" s="29">
        <v>63126503</v>
      </c>
      <c r="P173" s="29">
        <v>87867975</v>
      </c>
      <c r="Q173" s="29">
        <v>92601845</v>
      </c>
      <c r="R173" s="29">
        <v>25275139</v>
      </c>
      <c r="S173" s="29">
        <v>39983492</v>
      </c>
      <c r="T173" s="29">
        <v>75947554</v>
      </c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  <c r="FP173" s="16"/>
      <c r="FQ173" s="16"/>
      <c r="FR173" s="16"/>
      <c r="FS173" s="16"/>
      <c r="FT173" s="16"/>
      <c r="FU173" s="16"/>
      <c r="FV173" s="16"/>
      <c r="FW173" s="16"/>
      <c r="FX173" s="16"/>
      <c r="FY173" s="16"/>
      <c r="FZ173" s="16"/>
      <c r="GA173" s="16"/>
      <c r="GB173" s="16"/>
      <c r="GC173" s="16"/>
      <c r="GD173" s="16"/>
      <c r="GE173" s="16"/>
      <c r="GF173" s="16"/>
      <c r="GG173" s="16"/>
      <c r="GH173" s="16"/>
      <c r="GI173" s="16"/>
      <c r="GJ173" s="16"/>
      <c r="GK173" s="16"/>
      <c r="GL173" s="16"/>
      <c r="GM173" s="16"/>
      <c r="GN173" s="16"/>
      <c r="GO173" s="16"/>
      <c r="GP173" s="16"/>
      <c r="GQ173" s="16"/>
      <c r="GR173" s="16"/>
      <c r="GS173" s="16"/>
      <c r="GT173" s="16"/>
      <c r="GU173" s="16"/>
      <c r="GV173" s="16"/>
      <c r="GW173" s="16"/>
      <c r="GX173" s="16"/>
      <c r="GY173" s="16"/>
      <c r="GZ173" s="16"/>
      <c r="HA173" s="16"/>
      <c r="HB173" s="16"/>
      <c r="HC173" s="16"/>
      <c r="HD173" s="16"/>
      <c r="HE173" s="16"/>
      <c r="HF173" s="16"/>
      <c r="HG173" s="16"/>
      <c r="HH173" s="16"/>
      <c r="HI173" s="16"/>
      <c r="HJ173" s="16"/>
      <c r="HK173" s="16"/>
      <c r="HL173" s="16"/>
      <c r="HM173" s="16"/>
      <c r="HN173" s="16"/>
      <c r="HO173" s="16"/>
      <c r="HP173" s="16"/>
      <c r="HQ173" s="16"/>
      <c r="HR173" s="16"/>
      <c r="HS173" s="16"/>
      <c r="HT173" s="16"/>
      <c r="HU173" s="16"/>
      <c r="HV173" s="16"/>
      <c r="HW173" s="16"/>
      <c r="HX173" s="16"/>
      <c r="HY173" s="16"/>
      <c r="HZ173" s="16"/>
      <c r="IA173" s="16"/>
      <c r="IB173" s="16"/>
      <c r="IC173" s="16"/>
    </row>
    <row r="174" spans="1:237" s="22" customFormat="1" ht="21.75" customHeight="1" x14ac:dyDescent="0.25">
      <c r="A174" s="82"/>
      <c r="B174" s="83"/>
      <c r="C174" s="111" t="s">
        <v>175</v>
      </c>
      <c r="D174" s="111"/>
      <c r="E174" s="111"/>
      <c r="F174" s="112"/>
      <c r="G174" s="31"/>
      <c r="H174" s="84">
        <f>H175+H176+H177+H180+H181+H186+H187+H188</f>
        <v>44086171469</v>
      </c>
      <c r="I174" s="84">
        <f t="shared" ref="I174:T174" si="83">I175+I176+I177+I180+I181+I186+I187+I188</f>
        <v>2755392994</v>
      </c>
      <c r="J174" s="84">
        <f t="shared" si="83"/>
        <v>4475584626</v>
      </c>
      <c r="K174" s="84">
        <f t="shared" si="83"/>
        <v>3631201278</v>
      </c>
      <c r="L174" s="84">
        <f t="shared" si="83"/>
        <v>3272962122</v>
      </c>
      <c r="M174" s="84">
        <f t="shared" si="83"/>
        <v>3296003134</v>
      </c>
      <c r="N174" s="84">
        <f t="shared" si="83"/>
        <v>3900004365</v>
      </c>
      <c r="O174" s="84">
        <f t="shared" si="83"/>
        <v>3542288696</v>
      </c>
      <c r="P174" s="84">
        <f t="shared" si="83"/>
        <v>3869907655</v>
      </c>
      <c r="Q174" s="84">
        <f t="shared" si="83"/>
        <v>3097557435</v>
      </c>
      <c r="R174" s="84">
        <f t="shared" si="83"/>
        <v>3526671586</v>
      </c>
      <c r="S174" s="84">
        <f t="shared" si="83"/>
        <v>2372311743</v>
      </c>
      <c r="T174" s="84">
        <f t="shared" si="83"/>
        <v>6346285835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  <c r="CV174" s="31"/>
      <c r="CW174" s="31"/>
      <c r="CX174" s="31"/>
      <c r="CY174" s="31"/>
      <c r="CZ174" s="31"/>
      <c r="DA174" s="31"/>
      <c r="DB174" s="31"/>
      <c r="DC174" s="31"/>
      <c r="DD174" s="31"/>
      <c r="DE174" s="31"/>
      <c r="DF174" s="31"/>
      <c r="DG174" s="31"/>
      <c r="DH174" s="31"/>
      <c r="DI174" s="31"/>
      <c r="DJ174" s="31"/>
      <c r="DK174" s="31"/>
      <c r="DL174" s="31"/>
      <c r="DM174" s="31"/>
      <c r="DN174" s="31"/>
      <c r="DO174" s="31"/>
      <c r="DP174" s="31"/>
      <c r="DQ174" s="31"/>
      <c r="DR174" s="31"/>
      <c r="DS174" s="31"/>
      <c r="DT174" s="31"/>
      <c r="DU174" s="31"/>
      <c r="DV174" s="31"/>
      <c r="DW174" s="31"/>
      <c r="DX174" s="31"/>
      <c r="DY174" s="31"/>
      <c r="DZ174" s="31"/>
      <c r="EA174" s="31"/>
      <c r="EB174" s="31"/>
      <c r="EC174" s="31"/>
      <c r="ED174" s="31"/>
      <c r="EE174" s="31"/>
      <c r="EF174" s="31"/>
      <c r="EG174" s="31"/>
      <c r="EH174" s="31"/>
      <c r="EI174" s="31"/>
      <c r="EJ174" s="31"/>
      <c r="EK174" s="31"/>
      <c r="EL174" s="31"/>
      <c r="EM174" s="31"/>
      <c r="EN174" s="31"/>
      <c r="EO174" s="31"/>
      <c r="EP174" s="31"/>
      <c r="EQ174" s="31"/>
      <c r="ER174" s="31"/>
      <c r="ES174" s="31"/>
      <c r="ET174" s="31"/>
      <c r="EU174" s="31"/>
      <c r="EV174" s="31"/>
      <c r="EW174" s="31"/>
      <c r="EX174" s="31"/>
      <c r="EY174" s="31"/>
      <c r="EZ174" s="31"/>
      <c r="FA174" s="31"/>
      <c r="FB174" s="31"/>
      <c r="FC174" s="31"/>
      <c r="FD174" s="31"/>
      <c r="FE174" s="31"/>
      <c r="FF174" s="31"/>
      <c r="FG174" s="31"/>
      <c r="FH174" s="31"/>
      <c r="FI174" s="31"/>
      <c r="FJ174" s="31"/>
      <c r="FK174" s="31"/>
      <c r="FL174" s="31"/>
      <c r="FM174" s="31"/>
      <c r="FN174" s="31"/>
      <c r="FO174" s="31"/>
      <c r="FP174" s="31"/>
      <c r="FQ174" s="31"/>
      <c r="FR174" s="31"/>
      <c r="FS174" s="31"/>
      <c r="FT174" s="31"/>
      <c r="FU174" s="31"/>
      <c r="FV174" s="31"/>
      <c r="FW174" s="31"/>
      <c r="FX174" s="31"/>
      <c r="FY174" s="31"/>
      <c r="FZ174" s="31"/>
      <c r="GA174" s="31"/>
      <c r="GB174" s="31"/>
      <c r="GC174" s="31"/>
      <c r="GD174" s="31"/>
      <c r="GE174" s="31"/>
      <c r="GF174" s="31"/>
      <c r="GG174" s="31"/>
      <c r="GH174" s="31"/>
      <c r="GI174" s="31"/>
      <c r="GJ174" s="31"/>
      <c r="GK174" s="31"/>
      <c r="GL174" s="31"/>
      <c r="GM174" s="31"/>
      <c r="GN174" s="31"/>
      <c r="GO174" s="31"/>
      <c r="GP174" s="31"/>
      <c r="GQ174" s="31"/>
      <c r="GR174" s="31"/>
      <c r="GS174" s="31"/>
      <c r="GT174" s="31"/>
      <c r="GU174" s="31"/>
      <c r="GV174" s="31"/>
      <c r="GW174" s="31"/>
      <c r="GX174" s="31"/>
      <c r="GY174" s="31"/>
      <c r="GZ174" s="31"/>
      <c r="HA174" s="31"/>
      <c r="HB174" s="31"/>
      <c r="HC174" s="31"/>
      <c r="HD174" s="31"/>
      <c r="HE174" s="31"/>
      <c r="HF174" s="31"/>
      <c r="HG174" s="31"/>
      <c r="HH174" s="31"/>
      <c r="HI174" s="31"/>
      <c r="HJ174" s="31"/>
      <c r="HK174" s="31"/>
      <c r="HL174" s="31"/>
      <c r="HM174" s="31"/>
      <c r="HN174" s="31"/>
      <c r="HO174" s="31"/>
      <c r="HP174" s="31"/>
      <c r="HQ174" s="31"/>
      <c r="HR174" s="31"/>
      <c r="HS174" s="31"/>
      <c r="HT174" s="31"/>
      <c r="HU174" s="31"/>
      <c r="HV174" s="31"/>
      <c r="HW174" s="31"/>
      <c r="HX174" s="31"/>
      <c r="HY174" s="31"/>
      <c r="HZ174" s="31"/>
      <c r="IA174" s="31"/>
      <c r="IB174" s="31"/>
      <c r="IC174" s="31"/>
    </row>
    <row r="175" spans="1:237" ht="30" customHeight="1" x14ac:dyDescent="0.25">
      <c r="A175" s="25"/>
      <c r="B175" s="26"/>
      <c r="C175" s="26"/>
      <c r="D175" s="106" t="s">
        <v>176</v>
      </c>
      <c r="E175" s="106"/>
      <c r="F175" s="107"/>
      <c r="G175" s="16"/>
      <c r="H175" s="28">
        <f t="shared" ref="H175:H176" si="84">SUM(I175:T175)</f>
        <v>24551912509</v>
      </c>
      <c r="I175" s="29">
        <v>994414078</v>
      </c>
      <c r="J175" s="29">
        <v>2748020412</v>
      </c>
      <c r="K175" s="29">
        <v>1908001330</v>
      </c>
      <c r="L175" s="29">
        <v>1572769858</v>
      </c>
      <c r="M175" s="29">
        <v>1437593239</v>
      </c>
      <c r="N175" s="29">
        <v>2128274116</v>
      </c>
      <c r="O175" s="29">
        <v>1797783266</v>
      </c>
      <c r="P175" s="29">
        <v>2157780368</v>
      </c>
      <c r="Q175" s="29">
        <v>1362403553</v>
      </c>
      <c r="R175" s="29">
        <v>1758754363</v>
      </c>
      <c r="S175" s="29">
        <v>1339671400</v>
      </c>
      <c r="T175" s="29">
        <v>5346446526</v>
      </c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  <c r="GB175" s="16"/>
      <c r="GC175" s="16"/>
      <c r="GD175" s="16"/>
      <c r="GE175" s="16"/>
      <c r="GF175" s="16"/>
      <c r="GG175" s="16"/>
      <c r="GH175" s="16"/>
      <c r="GI175" s="16"/>
      <c r="GJ175" s="16"/>
      <c r="GK175" s="16"/>
      <c r="GL175" s="16"/>
      <c r="GM175" s="16"/>
      <c r="GN175" s="16"/>
      <c r="GO175" s="16"/>
      <c r="GP175" s="16"/>
      <c r="GQ175" s="16"/>
      <c r="GR175" s="16"/>
      <c r="GS175" s="16"/>
      <c r="GT175" s="16"/>
      <c r="GU175" s="16"/>
      <c r="GV175" s="16"/>
      <c r="GW175" s="16"/>
      <c r="GX175" s="16"/>
      <c r="GY175" s="16"/>
      <c r="GZ175" s="16"/>
      <c r="HA175" s="16"/>
      <c r="HB175" s="16"/>
      <c r="HC175" s="16"/>
      <c r="HD175" s="16"/>
      <c r="HE175" s="16"/>
      <c r="HF175" s="16"/>
      <c r="HG175" s="16"/>
      <c r="HH175" s="16"/>
      <c r="HI175" s="16"/>
      <c r="HJ175" s="16"/>
      <c r="HK175" s="16"/>
      <c r="HL175" s="16"/>
      <c r="HM175" s="16"/>
      <c r="HN175" s="16"/>
      <c r="HO175" s="16"/>
      <c r="HP175" s="16"/>
      <c r="HQ175" s="16"/>
      <c r="HR175" s="16"/>
      <c r="HS175" s="16"/>
      <c r="HT175" s="16"/>
      <c r="HU175" s="16"/>
      <c r="HV175" s="16"/>
      <c r="HW175" s="16"/>
      <c r="HX175" s="16"/>
      <c r="HY175" s="16"/>
      <c r="HZ175" s="16"/>
      <c r="IA175" s="16"/>
      <c r="IB175" s="16"/>
      <c r="IC175" s="16"/>
    </row>
    <row r="176" spans="1:237" ht="21.75" customHeight="1" x14ac:dyDescent="0.25">
      <c r="A176" s="25"/>
      <c r="B176" s="26"/>
      <c r="C176" s="26"/>
      <c r="D176" s="106" t="s">
        <v>177</v>
      </c>
      <c r="E176" s="106"/>
      <c r="F176" s="107"/>
      <c r="G176" s="16"/>
      <c r="H176" s="28">
        <f t="shared" si="84"/>
        <v>4962566763</v>
      </c>
      <c r="I176" s="29">
        <v>403420944</v>
      </c>
      <c r="J176" s="29">
        <v>373464804</v>
      </c>
      <c r="K176" s="29">
        <v>369457542</v>
      </c>
      <c r="L176" s="29">
        <v>348560245</v>
      </c>
      <c r="M176" s="29">
        <v>505970625</v>
      </c>
      <c r="N176" s="29">
        <v>420098230</v>
      </c>
      <c r="O176" s="29">
        <v>391155122</v>
      </c>
      <c r="P176" s="29">
        <v>361198732</v>
      </c>
      <c r="Q176" s="29">
        <v>380486973</v>
      </c>
      <c r="R176" s="29">
        <v>415580309</v>
      </c>
      <c r="S176" s="29">
        <v>513500948</v>
      </c>
      <c r="T176" s="29">
        <v>479672289</v>
      </c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  <c r="GB176" s="16"/>
      <c r="GC176" s="16"/>
      <c r="GD176" s="16"/>
      <c r="GE176" s="16"/>
      <c r="GF176" s="16"/>
      <c r="GG176" s="16"/>
      <c r="GH176" s="16"/>
      <c r="GI176" s="16"/>
      <c r="GJ176" s="16"/>
      <c r="GK176" s="16"/>
      <c r="GL176" s="16"/>
      <c r="GM176" s="16"/>
      <c r="GN176" s="16"/>
      <c r="GO176" s="16"/>
      <c r="GP176" s="16"/>
      <c r="GQ176" s="16"/>
      <c r="GR176" s="16"/>
      <c r="GS176" s="16"/>
      <c r="GT176" s="16"/>
      <c r="GU176" s="16"/>
      <c r="GV176" s="16"/>
      <c r="GW176" s="16"/>
      <c r="GX176" s="16"/>
      <c r="GY176" s="16"/>
      <c r="GZ176" s="16"/>
      <c r="HA176" s="16"/>
      <c r="HB176" s="16"/>
      <c r="HC176" s="16"/>
      <c r="HD176" s="16"/>
      <c r="HE176" s="16"/>
      <c r="HF176" s="16"/>
      <c r="HG176" s="16"/>
      <c r="HH176" s="16"/>
      <c r="HI176" s="16"/>
      <c r="HJ176" s="16"/>
      <c r="HK176" s="16"/>
      <c r="HL176" s="16"/>
      <c r="HM176" s="16"/>
      <c r="HN176" s="16"/>
      <c r="HO176" s="16"/>
      <c r="HP176" s="16"/>
      <c r="HQ176" s="16"/>
      <c r="HR176" s="16"/>
      <c r="HS176" s="16"/>
      <c r="HT176" s="16"/>
      <c r="HU176" s="16"/>
      <c r="HV176" s="16"/>
      <c r="HW176" s="16"/>
      <c r="HX176" s="16"/>
      <c r="HY176" s="16"/>
      <c r="HZ176" s="16"/>
      <c r="IA176" s="16"/>
      <c r="IB176" s="16"/>
      <c r="IC176" s="16"/>
    </row>
    <row r="177" spans="1:237" ht="21.75" customHeight="1" x14ac:dyDescent="0.25">
      <c r="A177" s="25"/>
      <c r="B177" s="26"/>
      <c r="C177" s="26"/>
      <c r="D177" s="106" t="s">
        <v>178</v>
      </c>
      <c r="E177" s="106"/>
      <c r="F177" s="107"/>
      <c r="G177" s="16"/>
      <c r="H177" s="85">
        <f>H178+H179</f>
        <v>8115447865</v>
      </c>
      <c r="I177" s="85">
        <f t="shared" ref="I177:T177" si="85">I178+I179</f>
        <v>811544787</v>
      </c>
      <c r="J177" s="85">
        <f t="shared" si="85"/>
        <v>811544787</v>
      </c>
      <c r="K177" s="85">
        <f t="shared" si="85"/>
        <v>811544787</v>
      </c>
      <c r="L177" s="85">
        <f t="shared" si="85"/>
        <v>811544787</v>
      </c>
      <c r="M177" s="85">
        <f t="shared" si="85"/>
        <v>811544787</v>
      </c>
      <c r="N177" s="85">
        <f t="shared" si="85"/>
        <v>811544787</v>
      </c>
      <c r="O177" s="85">
        <f t="shared" si="85"/>
        <v>811544787</v>
      </c>
      <c r="P177" s="85">
        <f t="shared" si="85"/>
        <v>811544787</v>
      </c>
      <c r="Q177" s="85">
        <f t="shared" si="85"/>
        <v>811544787</v>
      </c>
      <c r="R177" s="85">
        <f t="shared" si="85"/>
        <v>811544782</v>
      </c>
      <c r="S177" s="86">
        <f t="shared" si="85"/>
        <v>0</v>
      </c>
      <c r="T177" s="86">
        <f t="shared" si="85"/>
        <v>0</v>
      </c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  <c r="FP177" s="16"/>
      <c r="FQ177" s="16"/>
      <c r="FR177" s="16"/>
      <c r="FS177" s="16"/>
      <c r="FT177" s="16"/>
      <c r="FU177" s="16"/>
      <c r="FV177" s="16"/>
      <c r="FW177" s="16"/>
      <c r="FX177" s="16"/>
      <c r="FY177" s="16"/>
      <c r="FZ177" s="16"/>
      <c r="GA177" s="16"/>
      <c r="GB177" s="16"/>
      <c r="GC177" s="16"/>
      <c r="GD177" s="16"/>
      <c r="GE177" s="16"/>
      <c r="GF177" s="16"/>
      <c r="GG177" s="16"/>
      <c r="GH177" s="16"/>
      <c r="GI177" s="16"/>
      <c r="GJ177" s="16"/>
      <c r="GK177" s="16"/>
      <c r="GL177" s="16"/>
      <c r="GM177" s="16"/>
      <c r="GN177" s="16"/>
      <c r="GO177" s="16"/>
      <c r="GP177" s="16"/>
      <c r="GQ177" s="16"/>
      <c r="GR177" s="16"/>
      <c r="GS177" s="16"/>
      <c r="GT177" s="16"/>
      <c r="GU177" s="16"/>
      <c r="GV177" s="16"/>
      <c r="GW177" s="16"/>
      <c r="GX177" s="16"/>
      <c r="GY177" s="16"/>
      <c r="GZ177" s="16"/>
      <c r="HA177" s="16"/>
      <c r="HB177" s="16"/>
      <c r="HC177" s="16"/>
      <c r="HD177" s="16"/>
      <c r="HE177" s="16"/>
      <c r="HF177" s="16"/>
      <c r="HG177" s="16"/>
      <c r="HH177" s="16"/>
      <c r="HI177" s="16"/>
      <c r="HJ177" s="16"/>
      <c r="HK177" s="16"/>
      <c r="HL177" s="16"/>
      <c r="HM177" s="16"/>
      <c r="HN177" s="16"/>
      <c r="HO177" s="16"/>
      <c r="HP177" s="16"/>
      <c r="HQ177" s="16"/>
      <c r="HR177" s="16"/>
      <c r="HS177" s="16"/>
      <c r="HT177" s="16"/>
      <c r="HU177" s="16"/>
      <c r="HV177" s="16"/>
      <c r="HW177" s="16"/>
      <c r="HX177" s="16"/>
      <c r="HY177" s="16"/>
      <c r="HZ177" s="16"/>
      <c r="IA177" s="16"/>
      <c r="IB177" s="16"/>
      <c r="IC177" s="16"/>
    </row>
    <row r="178" spans="1:237" ht="29.25" customHeight="1" x14ac:dyDescent="0.25">
      <c r="A178" s="25"/>
      <c r="B178" s="26"/>
      <c r="C178" s="26"/>
      <c r="D178" s="1"/>
      <c r="E178" s="1"/>
      <c r="F178" s="2" t="s">
        <v>179</v>
      </c>
      <c r="G178" s="16"/>
      <c r="H178" s="28">
        <f t="shared" ref="H178:H179" si="86">SUM(I178:T178)</f>
        <v>7131745570</v>
      </c>
      <c r="I178" s="29">
        <v>713174557</v>
      </c>
      <c r="J178" s="29">
        <v>713174557</v>
      </c>
      <c r="K178" s="29">
        <v>713174557</v>
      </c>
      <c r="L178" s="29">
        <v>713174557</v>
      </c>
      <c r="M178" s="29">
        <v>713174557</v>
      </c>
      <c r="N178" s="29">
        <v>713174557</v>
      </c>
      <c r="O178" s="29">
        <v>713174557</v>
      </c>
      <c r="P178" s="29">
        <v>713174557</v>
      </c>
      <c r="Q178" s="29">
        <v>713174557</v>
      </c>
      <c r="R178" s="29">
        <v>713174557</v>
      </c>
      <c r="S178" s="64">
        <v>0</v>
      </c>
      <c r="T178" s="64">
        <v>0</v>
      </c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  <c r="FP178" s="16"/>
      <c r="FQ178" s="16"/>
      <c r="FR178" s="16"/>
      <c r="FS178" s="16"/>
      <c r="FT178" s="16"/>
      <c r="FU178" s="16"/>
      <c r="FV178" s="16"/>
      <c r="FW178" s="16"/>
      <c r="FX178" s="16"/>
      <c r="FY178" s="16"/>
      <c r="FZ178" s="16"/>
      <c r="GA178" s="16"/>
      <c r="GB178" s="16"/>
      <c r="GC178" s="16"/>
      <c r="GD178" s="16"/>
      <c r="GE178" s="16"/>
      <c r="GF178" s="16"/>
      <c r="GG178" s="16"/>
      <c r="GH178" s="16"/>
      <c r="GI178" s="16"/>
      <c r="GJ178" s="16"/>
      <c r="GK178" s="16"/>
      <c r="GL178" s="16"/>
      <c r="GM178" s="16"/>
      <c r="GN178" s="16"/>
      <c r="GO178" s="16"/>
      <c r="GP178" s="16"/>
      <c r="GQ178" s="16"/>
      <c r="GR178" s="16"/>
      <c r="GS178" s="16"/>
      <c r="GT178" s="16"/>
      <c r="GU178" s="16"/>
      <c r="GV178" s="16"/>
      <c r="GW178" s="16"/>
      <c r="GX178" s="16"/>
      <c r="GY178" s="16"/>
      <c r="GZ178" s="16"/>
      <c r="HA178" s="16"/>
      <c r="HB178" s="16"/>
      <c r="HC178" s="16"/>
      <c r="HD178" s="16"/>
      <c r="HE178" s="16"/>
      <c r="HF178" s="16"/>
      <c r="HG178" s="16"/>
      <c r="HH178" s="16"/>
      <c r="HI178" s="16"/>
      <c r="HJ178" s="16"/>
      <c r="HK178" s="16"/>
      <c r="HL178" s="16"/>
      <c r="HM178" s="16"/>
      <c r="HN178" s="16"/>
      <c r="HO178" s="16"/>
      <c r="HP178" s="16"/>
      <c r="HQ178" s="16"/>
      <c r="HR178" s="16"/>
      <c r="HS178" s="16"/>
      <c r="HT178" s="16"/>
      <c r="HU178" s="16"/>
      <c r="HV178" s="16"/>
      <c r="HW178" s="16"/>
      <c r="HX178" s="16"/>
      <c r="HY178" s="16"/>
      <c r="HZ178" s="16"/>
      <c r="IA178" s="16"/>
      <c r="IB178" s="16"/>
      <c r="IC178" s="16"/>
    </row>
    <row r="179" spans="1:237" ht="30.75" customHeight="1" x14ac:dyDescent="0.25">
      <c r="A179" s="25"/>
      <c r="B179" s="26"/>
      <c r="C179" s="26"/>
      <c r="D179" s="1"/>
      <c r="E179" s="1"/>
      <c r="F179" s="2" t="s">
        <v>180</v>
      </c>
      <c r="G179" s="16"/>
      <c r="H179" s="28">
        <f t="shared" si="86"/>
        <v>983702295</v>
      </c>
      <c r="I179" s="29">
        <v>98370230</v>
      </c>
      <c r="J179" s="29">
        <v>98370230</v>
      </c>
      <c r="K179" s="29">
        <v>98370230</v>
      </c>
      <c r="L179" s="29">
        <v>98370230</v>
      </c>
      <c r="M179" s="29">
        <v>98370230</v>
      </c>
      <c r="N179" s="29">
        <v>98370230</v>
      </c>
      <c r="O179" s="29">
        <v>98370230</v>
      </c>
      <c r="P179" s="29">
        <v>98370230</v>
      </c>
      <c r="Q179" s="29">
        <v>98370230</v>
      </c>
      <c r="R179" s="29">
        <v>98370225</v>
      </c>
      <c r="S179" s="64">
        <v>0</v>
      </c>
      <c r="T179" s="64">
        <v>0</v>
      </c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  <c r="FU179" s="16"/>
      <c r="FV179" s="16"/>
      <c r="FW179" s="16"/>
      <c r="FX179" s="16"/>
      <c r="FY179" s="16"/>
      <c r="FZ179" s="16"/>
      <c r="GA179" s="16"/>
      <c r="GB179" s="16"/>
      <c r="GC179" s="16"/>
      <c r="GD179" s="16"/>
      <c r="GE179" s="16"/>
      <c r="GF179" s="16"/>
      <c r="GG179" s="16"/>
      <c r="GH179" s="16"/>
      <c r="GI179" s="16"/>
      <c r="GJ179" s="16"/>
      <c r="GK179" s="16"/>
      <c r="GL179" s="16"/>
      <c r="GM179" s="16"/>
      <c r="GN179" s="16"/>
      <c r="GO179" s="16"/>
      <c r="GP179" s="16"/>
      <c r="GQ179" s="16"/>
      <c r="GR179" s="16"/>
      <c r="GS179" s="16"/>
      <c r="GT179" s="16"/>
      <c r="GU179" s="16"/>
      <c r="GV179" s="16"/>
      <c r="GW179" s="16"/>
      <c r="GX179" s="16"/>
      <c r="GY179" s="16"/>
      <c r="GZ179" s="16"/>
      <c r="HA179" s="16"/>
      <c r="HB179" s="16"/>
      <c r="HC179" s="16"/>
      <c r="HD179" s="16"/>
      <c r="HE179" s="16"/>
      <c r="HF179" s="16"/>
      <c r="HG179" s="16"/>
      <c r="HH179" s="16"/>
      <c r="HI179" s="16"/>
      <c r="HJ179" s="16"/>
      <c r="HK179" s="16"/>
      <c r="HL179" s="16"/>
      <c r="HM179" s="16"/>
      <c r="HN179" s="16"/>
      <c r="HO179" s="16"/>
      <c r="HP179" s="16"/>
      <c r="HQ179" s="16"/>
      <c r="HR179" s="16"/>
      <c r="HS179" s="16"/>
      <c r="HT179" s="16"/>
      <c r="HU179" s="16"/>
      <c r="HV179" s="16"/>
      <c r="HW179" s="16"/>
      <c r="HX179" s="16"/>
      <c r="HY179" s="16"/>
      <c r="HZ179" s="16"/>
      <c r="IA179" s="16"/>
      <c r="IB179" s="16"/>
      <c r="IC179" s="16"/>
    </row>
    <row r="180" spans="1:237" ht="27.75" customHeight="1" x14ac:dyDescent="0.25">
      <c r="A180" s="25"/>
      <c r="B180" s="26"/>
      <c r="C180" s="26"/>
      <c r="D180" s="106" t="s">
        <v>181</v>
      </c>
      <c r="E180" s="106"/>
      <c r="F180" s="107"/>
      <c r="G180" s="87"/>
      <c r="H180" s="28">
        <f>SUM(I180:T180)</f>
        <v>2749536223</v>
      </c>
      <c r="I180" s="29">
        <v>229128019</v>
      </c>
      <c r="J180" s="29">
        <v>229128019</v>
      </c>
      <c r="K180" s="29">
        <v>229128019</v>
      </c>
      <c r="L180" s="29">
        <v>229128019</v>
      </c>
      <c r="M180" s="29">
        <v>229128019</v>
      </c>
      <c r="N180" s="29">
        <v>229128019</v>
      </c>
      <c r="O180" s="29">
        <v>229128019</v>
      </c>
      <c r="P180" s="29">
        <v>229128019</v>
      </c>
      <c r="Q180" s="29">
        <v>229128019</v>
      </c>
      <c r="R180" s="29">
        <v>229128019</v>
      </c>
      <c r="S180" s="29">
        <v>229128019</v>
      </c>
      <c r="T180" s="29">
        <v>229128014</v>
      </c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  <c r="BD180" s="87"/>
      <c r="BE180" s="87"/>
      <c r="BF180" s="87"/>
      <c r="BG180" s="87"/>
      <c r="BH180" s="87"/>
      <c r="BI180" s="87"/>
      <c r="BJ180" s="87"/>
      <c r="BK180" s="87"/>
      <c r="BL180" s="87"/>
      <c r="BM180" s="87"/>
      <c r="BN180" s="87"/>
      <c r="BO180" s="87"/>
      <c r="BP180" s="87"/>
      <c r="BQ180" s="87"/>
      <c r="BR180" s="87"/>
      <c r="BS180" s="87"/>
      <c r="BT180" s="87"/>
      <c r="BU180" s="87"/>
      <c r="BV180" s="87"/>
      <c r="BW180" s="87"/>
      <c r="BX180" s="87"/>
      <c r="BY180" s="87"/>
      <c r="BZ180" s="87"/>
      <c r="CA180" s="87"/>
      <c r="CB180" s="87"/>
      <c r="CC180" s="87"/>
      <c r="CD180" s="87"/>
      <c r="CE180" s="87"/>
      <c r="CF180" s="87"/>
      <c r="CG180" s="87"/>
      <c r="CH180" s="87"/>
      <c r="CI180" s="87"/>
      <c r="CJ180" s="87"/>
      <c r="CK180" s="87"/>
      <c r="CL180" s="87"/>
      <c r="CM180" s="87"/>
      <c r="CN180" s="87"/>
      <c r="CO180" s="87"/>
      <c r="CP180" s="87"/>
      <c r="CQ180" s="87"/>
      <c r="CR180" s="87"/>
      <c r="CS180" s="87"/>
      <c r="CT180" s="87"/>
      <c r="CU180" s="87"/>
      <c r="CV180" s="87"/>
      <c r="CW180" s="87"/>
      <c r="CX180" s="87"/>
      <c r="CY180" s="87"/>
      <c r="CZ180" s="87"/>
      <c r="DA180" s="87"/>
      <c r="DB180" s="87"/>
      <c r="DC180" s="87"/>
      <c r="DD180" s="87"/>
      <c r="DE180" s="87"/>
      <c r="DF180" s="87"/>
      <c r="DG180" s="87"/>
      <c r="DH180" s="87"/>
      <c r="DI180" s="87"/>
      <c r="DJ180" s="87"/>
      <c r="DK180" s="87"/>
      <c r="DL180" s="87"/>
      <c r="DM180" s="87"/>
      <c r="DN180" s="87"/>
      <c r="DO180" s="87"/>
      <c r="DP180" s="87"/>
      <c r="DQ180" s="87"/>
      <c r="DR180" s="87"/>
      <c r="DS180" s="87"/>
      <c r="DT180" s="87"/>
      <c r="DU180" s="87"/>
      <c r="DV180" s="87"/>
      <c r="DW180" s="87"/>
      <c r="DX180" s="87"/>
      <c r="DY180" s="87"/>
      <c r="DZ180" s="87"/>
      <c r="EA180" s="87"/>
      <c r="EB180" s="87"/>
      <c r="EC180" s="87"/>
      <c r="ED180" s="87"/>
      <c r="EE180" s="87"/>
      <c r="EF180" s="87"/>
      <c r="EG180" s="87"/>
      <c r="EH180" s="87"/>
      <c r="EI180" s="87"/>
      <c r="EJ180" s="87"/>
      <c r="EK180" s="87"/>
      <c r="EL180" s="87"/>
      <c r="EM180" s="87"/>
      <c r="EN180" s="87"/>
      <c r="EO180" s="87"/>
      <c r="EP180" s="87"/>
      <c r="EQ180" s="87"/>
      <c r="ER180" s="87"/>
      <c r="ES180" s="87"/>
      <c r="ET180" s="87"/>
      <c r="EU180" s="87"/>
      <c r="EV180" s="87"/>
      <c r="EW180" s="87"/>
      <c r="EX180" s="87"/>
      <c r="EY180" s="87"/>
      <c r="EZ180" s="87"/>
      <c r="FA180" s="87"/>
      <c r="FB180" s="87"/>
      <c r="FC180" s="87"/>
      <c r="FD180" s="87"/>
      <c r="FE180" s="87"/>
      <c r="FF180" s="87"/>
      <c r="FG180" s="87"/>
      <c r="FH180" s="87"/>
      <c r="FI180" s="87"/>
      <c r="FJ180" s="87"/>
      <c r="FK180" s="87"/>
      <c r="FL180" s="87"/>
      <c r="FM180" s="87"/>
      <c r="FN180" s="87"/>
      <c r="FO180" s="87"/>
      <c r="FP180" s="87"/>
      <c r="FQ180" s="87"/>
      <c r="FR180" s="87"/>
      <c r="FS180" s="87"/>
      <c r="FT180" s="87"/>
      <c r="FU180" s="87"/>
      <c r="FV180" s="87"/>
      <c r="FW180" s="87"/>
      <c r="FX180" s="87"/>
      <c r="FY180" s="87"/>
      <c r="FZ180" s="87"/>
      <c r="GA180" s="87"/>
      <c r="GB180" s="87"/>
      <c r="GC180" s="87"/>
      <c r="GD180" s="87"/>
      <c r="GE180" s="87"/>
      <c r="GF180" s="87"/>
      <c r="GG180" s="87"/>
      <c r="GH180" s="87"/>
      <c r="GI180" s="87"/>
      <c r="GJ180" s="87"/>
      <c r="GK180" s="87"/>
      <c r="GL180" s="87"/>
      <c r="GM180" s="87"/>
      <c r="GN180" s="87"/>
      <c r="GO180" s="87"/>
      <c r="GP180" s="87"/>
      <c r="GQ180" s="87"/>
      <c r="GR180" s="87"/>
      <c r="GS180" s="87"/>
      <c r="GT180" s="87"/>
      <c r="GU180" s="87"/>
      <c r="GV180" s="87"/>
      <c r="GW180" s="87"/>
      <c r="GX180" s="87"/>
      <c r="GY180" s="87"/>
      <c r="GZ180" s="87"/>
      <c r="HA180" s="87"/>
      <c r="HB180" s="87"/>
      <c r="HC180" s="87"/>
      <c r="HD180" s="87"/>
      <c r="HE180" s="87"/>
      <c r="HF180" s="87"/>
      <c r="HG180" s="87"/>
      <c r="HH180" s="87"/>
      <c r="HI180" s="87"/>
      <c r="HJ180" s="87"/>
      <c r="HK180" s="87"/>
      <c r="HL180" s="87"/>
      <c r="HM180" s="87"/>
      <c r="HN180" s="87"/>
      <c r="HO180" s="87"/>
      <c r="HP180" s="87"/>
      <c r="HQ180" s="87"/>
      <c r="HR180" s="87"/>
      <c r="HS180" s="87"/>
      <c r="HT180" s="87"/>
      <c r="HU180" s="87"/>
      <c r="HV180" s="87"/>
      <c r="HW180" s="87"/>
      <c r="HX180" s="87"/>
      <c r="HY180" s="87"/>
      <c r="HZ180" s="87"/>
      <c r="IA180" s="87"/>
      <c r="IB180" s="87"/>
      <c r="IC180" s="87"/>
    </row>
    <row r="181" spans="1:237" ht="27.75" customHeight="1" x14ac:dyDescent="0.25">
      <c r="A181" s="25"/>
      <c r="B181" s="26"/>
      <c r="C181" s="26"/>
      <c r="D181" s="106" t="s">
        <v>182</v>
      </c>
      <c r="E181" s="106"/>
      <c r="F181" s="107"/>
      <c r="G181" s="87"/>
      <c r="H181" s="85">
        <f>H182+H183+H184+H185</f>
        <v>1353996650</v>
      </c>
      <c r="I181" s="85">
        <f t="shared" ref="I181:T181" si="87">I182+I183+I184+I185</f>
        <v>112833054</v>
      </c>
      <c r="J181" s="85">
        <f t="shared" si="87"/>
        <v>112833054</v>
      </c>
      <c r="K181" s="85">
        <f t="shared" si="87"/>
        <v>112833054</v>
      </c>
      <c r="L181" s="85">
        <f t="shared" si="87"/>
        <v>112833054</v>
      </c>
      <c r="M181" s="85">
        <f t="shared" si="87"/>
        <v>112833054</v>
      </c>
      <c r="N181" s="85">
        <f t="shared" si="87"/>
        <v>112833054</v>
      </c>
      <c r="O181" s="85">
        <f t="shared" si="87"/>
        <v>112833054</v>
      </c>
      <c r="P181" s="85">
        <f t="shared" si="87"/>
        <v>112833054</v>
      </c>
      <c r="Q181" s="85">
        <f t="shared" si="87"/>
        <v>112833054</v>
      </c>
      <c r="R181" s="85">
        <f t="shared" si="87"/>
        <v>112833054</v>
      </c>
      <c r="S181" s="85">
        <f t="shared" si="87"/>
        <v>112833057</v>
      </c>
      <c r="T181" s="85">
        <f t="shared" si="87"/>
        <v>112833053</v>
      </c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87"/>
      <c r="BO181" s="87"/>
      <c r="BP181" s="87"/>
      <c r="BQ181" s="87"/>
      <c r="BR181" s="87"/>
      <c r="BS181" s="87"/>
      <c r="BT181" s="87"/>
      <c r="BU181" s="87"/>
      <c r="BV181" s="87"/>
      <c r="BW181" s="87"/>
      <c r="BX181" s="87"/>
      <c r="BY181" s="87"/>
      <c r="BZ181" s="87"/>
      <c r="CA181" s="87"/>
      <c r="CB181" s="87"/>
      <c r="CC181" s="87"/>
      <c r="CD181" s="87"/>
      <c r="CE181" s="87"/>
      <c r="CF181" s="87"/>
      <c r="CG181" s="87"/>
      <c r="CH181" s="87"/>
      <c r="CI181" s="87"/>
      <c r="CJ181" s="87"/>
      <c r="CK181" s="87"/>
      <c r="CL181" s="87"/>
      <c r="CM181" s="87"/>
      <c r="CN181" s="87"/>
      <c r="CO181" s="87"/>
      <c r="CP181" s="87"/>
      <c r="CQ181" s="87"/>
      <c r="CR181" s="87"/>
      <c r="CS181" s="87"/>
      <c r="CT181" s="87"/>
      <c r="CU181" s="87"/>
      <c r="CV181" s="87"/>
      <c r="CW181" s="87"/>
      <c r="CX181" s="87"/>
      <c r="CY181" s="87"/>
      <c r="CZ181" s="87"/>
      <c r="DA181" s="87"/>
      <c r="DB181" s="87"/>
      <c r="DC181" s="87"/>
      <c r="DD181" s="87"/>
      <c r="DE181" s="87"/>
      <c r="DF181" s="87"/>
      <c r="DG181" s="87"/>
      <c r="DH181" s="87"/>
      <c r="DI181" s="87"/>
      <c r="DJ181" s="87"/>
      <c r="DK181" s="87"/>
      <c r="DL181" s="87"/>
      <c r="DM181" s="87"/>
      <c r="DN181" s="87"/>
      <c r="DO181" s="87"/>
      <c r="DP181" s="87"/>
      <c r="DQ181" s="87"/>
      <c r="DR181" s="87"/>
      <c r="DS181" s="87"/>
      <c r="DT181" s="87"/>
      <c r="DU181" s="87"/>
      <c r="DV181" s="87"/>
      <c r="DW181" s="87"/>
      <c r="DX181" s="87"/>
      <c r="DY181" s="87"/>
      <c r="DZ181" s="87"/>
      <c r="EA181" s="87"/>
      <c r="EB181" s="87"/>
      <c r="EC181" s="87"/>
      <c r="ED181" s="87"/>
      <c r="EE181" s="87"/>
      <c r="EF181" s="87"/>
      <c r="EG181" s="87"/>
      <c r="EH181" s="87"/>
      <c r="EI181" s="87"/>
      <c r="EJ181" s="87"/>
      <c r="EK181" s="87"/>
      <c r="EL181" s="87"/>
      <c r="EM181" s="87"/>
      <c r="EN181" s="87"/>
      <c r="EO181" s="87"/>
      <c r="EP181" s="87"/>
      <c r="EQ181" s="87"/>
      <c r="ER181" s="87"/>
      <c r="ES181" s="87"/>
      <c r="ET181" s="87"/>
      <c r="EU181" s="87"/>
      <c r="EV181" s="87"/>
      <c r="EW181" s="87"/>
      <c r="EX181" s="87"/>
      <c r="EY181" s="87"/>
      <c r="EZ181" s="87"/>
      <c r="FA181" s="87"/>
      <c r="FB181" s="87"/>
      <c r="FC181" s="87"/>
      <c r="FD181" s="87"/>
      <c r="FE181" s="87"/>
      <c r="FF181" s="87"/>
      <c r="FG181" s="87"/>
      <c r="FH181" s="87"/>
      <c r="FI181" s="87"/>
      <c r="FJ181" s="87"/>
      <c r="FK181" s="87"/>
      <c r="FL181" s="87"/>
      <c r="FM181" s="87"/>
      <c r="FN181" s="87"/>
      <c r="FO181" s="87"/>
      <c r="FP181" s="87"/>
      <c r="FQ181" s="87"/>
      <c r="FR181" s="87"/>
      <c r="FS181" s="87"/>
      <c r="FT181" s="87"/>
      <c r="FU181" s="87"/>
      <c r="FV181" s="87"/>
      <c r="FW181" s="87"/>
      <c r="FX181" s="87"/>
      <c r="FY181" s="87"/>
      <c r="FZ181" s="87"/>
      <c r="GA181" s="87"/>
      <c r="GB181" s="87"/>
      <c r="GC181" s="87"/>
      <c r="GD181" s="87"/>
      <c r="GE181" s="87"/>
      <c r="GF181" s="87"/>
      <c r="GG181" s="87"/>
      <c r="GH181" s="87"/>
      <c r="GI181" s="87"/>
      <c r="GJ181" s="87"/>
      <c r="GK181" s="87"/>
      <c r="GL181" s="87"/>
      <c r="GM181" s="87"/>
      <c r="GN181" s="87"/>
      <c r="GO181" s="87"/>
      <c r="GP181" s="87"/>
      <c r="GQ181" s="87"/>
      <c r="GR181" s="87"/>
      <c r="GS181" s="87"/>
      <c r="GT181" s="87"/>
      <c r="GU181" s="87"/>
      <c r="GV181" s="87"/>
      <c r="GW181" s="87"/>
      <c r="GX181" s="87"/>
      <c r="GY181" s="87"/>
      <c r="GZ181" s="87"/>
      <c r="HA181" s="87"/>
      <c r="HB181" s="87"/>
      <c r="HC181" s="87"/>
      <c r="HD181" s="87"/>
      <c r="HE181" s="87"/>
      <c r="HF181" s="87"/>
      <c r="HG181" s="87"/>
      <c r="HH181" s="87"/>
      <c r="HI181" s="87"/>
      <c r="HJ181" s="87"/>
      <c r="HK181" s="87"/>
      <c r="HL181" s="87"/>
      <c r="HM181" s="87"/>
      <c r="HN181" s="87"/>
      <c r="HO181" s="87"/>
      <c r="HP181" s="87"/>
      <c r="HQ181" s="87"/>
      <c r="HR181" s="87"/>
      <c r="HS181" s="87"/>
      <c r="HT181" s="87"/>
      <c r="HU181" s="87"/>
      <c r="HV181" s="87"/>
      <c r="HW181" s="87"/>
      <c r="HX181" s="87"/>
      <c r="HY181" s="87"/>
      <c r="HZ181" s="87"/>
      <c r="IA181" s="87"/>
      <c r="IB181" s="87"/>
      <c r="IC181" s="87"/>
    </row>
    <row r="182" spans="1:237" ht="27.75" customHeight="1" x14ac:dyDescent="0.25">
      <c r="A182" s="25"/>
      <c r="B182" s="26"/>
      <c r="C182" s="26"/>
      <c r="D182" s="1"/>
      <c r="E182" s="1"/>
      <c r="F182" s="2" t="s">
        <v>183</v>
      </c>
      <c r="G182" s="16"/>
      <c r="H182" s="28">
        <f t="shared" ref="H182:H188" si="88">SUM(I182:T182)</f>
        <v>634075118</v>
      </c>
      <c r="I182" s="29">
        <v>52839593</v>
      </c>
      <c r="J182" s="29">
        <v>52839593</v>
      </c>
      <c r="K182" s="29">
        <v>52839593</v>
      </c>
      <c r="L182" s="29">
        <v>52839593</v>
      </c>
      <c r="M182" s="29">
        <v>52839593</v>
      </c>
      <c r="N182" s="29">
        <v>52839593</v>
      </c>
      <c r="O182" s="29">
        <v>52839593</v>
      </c>
      <c r="P182" s="29">
        <v>52839593</v>
      </c>
      <c r="Q182" s="29">
        <v>52839593</v>
      </c>
      <c r="R182" s="29">
        <v>52839593</v>
      </c>
      <c r="S182" s="29">
        <v>52839593</v>
      </c>
      <c r="T182" s="29">
        <v>52839595</v>
      </c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  <c r="GB182" s="16"/>
      <c r="GC182" s="16"/>
      <c r="GD182" s="16"/>
      <c r="GE182" s="16"/>
      <c r="GF182" s="16"/>
      <c r="GG182" s="16"/>
      <c r="GH182" s="16"/>
      <c r="GI182" s="16"/>
      <c r="GJ182" s="16"/>
      <c r="GK182" s="16"/>
      <c r="GL182" s="16"/>
      <c r="GM182" s="16"/>
      <c r="GN182" s="16"/>
      <c r="GO182" s="16"/>
      <c r="GP182" s="16"/>
      <c r="GQ182" s="16"/>
      <c r="GR182" s="16"/>
      <c r="GS182" s="16"/>
      <c r="GT182" s="16"/>
      <c r="GU182" s="16"/>
      <c r="GV182" s="16"/>
      <c r="GW182" s="16"/>
      <c r="GX182" s="16"/>
      <c r="GY182" s="16"/>
      <c r="GZ182" s="16"/>
      <c r="HA182" s="16"/>
      <c r="HB182" s="16"/>
      <c r="HC182" s="16"/>
      <c r="HD182" s="16"/>
      <c r="HE182" s="16"/>
      <c r="HF182" s="16"/>
      <c r="HG182" s="16"/>
      <c r="HH182" s="16"/>
      <c r="HI182" s="16"/>
      <c r="HJ182" s="16"/>
      <c r="HK182" s="16"/>
      <c r="HL182" s="16"/>
      <c r="HM182" s="16"/>
      <c r="HN182" s="16"/>
      <c r="HO182" s="16"/>
      <c r="HP182" s="16"/>
      <c r="HQ182" s="16"/>
      <c r="HR182" s="16"/>
      <c r="HS182" s="16"/>
      <c r="HT182" s="16"/>
      <c r="HU182" s="16"/>
      <c r="HV182" s="16"/>
      <c r="HW182" s="16"/>
      <c r="HX182" s="16"/>
      <c r="HY182" s="16"/>
      <c r="HZ182" s="16"/>
      <c r="IA182" s="16"/>
      <c r="IB182" s="16"/>
      <c r="IC182" s="16"/>
    </row>
    <row r="183" spans="1:237" ht="27.75" customHeight="1" x14ac:dyDescent="0.25">
      <c r="A183" s="25"/>
      <c r="B183" s="26"/>
      <c r="C183" s="26"/>
      <c r="D183" s="1"/>
      <c r="E183" s="1"/>
      <c r="F183" s="2" t="s">
        <v>184</v>
      </c>
      <c r="G183" s="16"/>
      <c r="H183" s="28">
        <f t="shared" si="88"/>
        <v>396527804</v>
      </c>
      <c r="I183" s="29">
        <v>33043984</v>
      </c>
      <c r="J183" s="29">
        <v>33043984</v>
      </c>
      <c r="K183" s="29">
        <v>33043984</v>
      </c>
      <c r="L183" s="29">
        <v>33043984</v>
      </c>
      <c r="M183" s="29">
        <v>33043984</v>
      </c>
      <c r="N183" s="29">
        <v>33043984</v>
      </c>
      <c r="O183" s="29">
        <v>33043984</v>
      </c>
      <c r="P183" s="29">
        <v>33043984</v>
      </c>
      <c r="Q183" s="29">
        <v>33043984</v>
      </c>
      <c r="R183" s="29">
        <v>33043984</v>
      </c>
      <c r="S183" s="29">
        <v>33043984</v>
      </c>
      <c r="T183" s="29">
        <v>33043980</v>
      </c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  <c r="FZ183" s="16"/>
      <c r="GA183" s="16"/>
      <c r="GB183" s="16"/>
      <c r="GC183" s="16"/>
      <c r="GD183" s="16"/>
      <c r="GE183" s="16"/>
      <c r="GF183" s="16"/>
      <c r="GG183" s="16"/>
      <c r="GH183" s="16"/>
      <c r="GI183" s="16"/>
      <c r="GJ183" s="16"/>
      <c r="GK183" s="16"/>
      <c r="GL183" s="16"/>
      <c r="GM183" s="16"/>
      <c r="GN183" s="16"/>
      <c r="GO183" s="16"/>
      <c r="GP183" s="16"/>
      <c r="GQ183" s="16"/>
      <c r="GR183" s="16"/>
      <c r="GS183" s="16"/>
      <c r="GT183" s="16"/>
      <c r="GU183" s="16"/>
      <c r="GV183" s="16"/>
      <c r="GW183" s="16"/>
      <c r="GX183" s="16"/>
      <c r="GY183" s="16"/>
      <c r="GZ183" s="16"/>
      <c r="HA183" s="16"/>
      <c r="HB183" s="16"/>
      <c r="HC183" s="16"/>
      <c r="HD183" s="16"/>
      <c r="HE183" s="16"/>
      <c r="HF183" s="16"/>
      <c r="HG183" s="16"/>
      <c r="HH183" s="16"/>
      <c r="HI183" s="16"/>
      <c r="HJ183" s="16"/>
      <c r="HK183" s="16"/>
      <c r="HL183" s="16"/>
      <c r="HM183" s="16"/>
      <c r="HN183" s="16"/>
      <c r="HO183" s="16"/>
      <c r="HP183" s="16"/>
      <c r="HQ183" s="16"/>
      <c r="HR183" s="16"/>
      <c r="HS183" s="16"/>
      <c r="HT183" s="16"/>
      <c r="HU183" s="16"/>
      <c r="HV183" s="16"/>
      <c r="HW183" s="16"/>
      <c r="HX183" s="16"/>
      <c r="HY183" s="16"/>
      <c r="HZ183" s="16"/>
      <c r="IA183" s="16"/>
      <c r="IB183" s="16"/>
      <c r="IC183" s="16"/>
    </row>
    <row r="184" spans="1:237" ht="27.75" customHeight="1" x14ac:dyDescent="0.25">
      <c r="A184" s="25"/>
      <c r="B184" s="26"/>
      <c r="C184" s="26"/>
      <c r="D184" s="1"/>
      <c r="E184" s="1"/>
      <c r="F184" s="2" t="s">
        <v>185</v>
      </c>
      <c r="G184" s="87"/>
      <c r="H184" s="28">
        <f t="shared" si="88"/>
        <v>21174980</v>
      </c>
      <c r="I184" s="29">
        <v>1764581</v>
      </c>
      <c r="J184" s="29">
        <v>1764581</v>
      </c>
      <c r="K184" s="29">
        <v>1764581</v>
      </c>
      <c r="L184" s="29">
        <v>1764581</v>
      </c>
      <c r="M184" s="29">
        <v>1764581</v>
      </c>
      <c r="N184" s="29">
        <v>1764581</v>
      </c>
      <c r="O184" s="29">
        <v>1764581</v>
      </c>
      <c r="P184" s="29">
        <v>1764581</v>
      </c>
      <c r="Q184" s="29">
        <v>1764581</v>
      </c>
      <c r="R184" s="29">
        <v>1764581</v>
      </c>
      <c r="S184" s="29">
        <v>1764581</v>
      </c>
      <c r="T184" s="29">
        <v>1764589</v>
      </c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7"/>
      <c r="BQ184" s="87"/>
      <c r="BR184" s="87"/>
      <c r="BS184" s="87"/>
      <c r="BT184" s="87"/>
      <c r="BU184" s="87"/>
      <c r="BV184" s="87"/>
      <c r="BW184" s="87"/>
      <c r="BX184" s="87"/>
      <c r="BY184" s="87"/>
      <c r="BZ184" s="87"/>
      <c r="CA184" s="87"/>
      <c r="CB184" s="87"/>
      <c r="CC184" s="87"/>
      <c r="CD184" s="87"/>
      <c r="CE184" s="87"/>
      <c r="CF184" s="87"/>
      <c r="CG184" s="87"/>
      <c r="CH184" s="87"/>
      <c r="CI184" s="87"/>
      <c r="CJ184" s="87"/>
      <c r="CK184" s="87"/>
      <c r="CL184" s="87"/>
      <c r="CM184" s="87"/>
      <c r="CN184" s="87"/>
      <c r="CO184" s="87"/>
      <c r="CP184" s="87"/>
      <c r="CQ184" s="87"/>
      <c r="CR184" s="87"/>
      <c r="CS184" s="87"/>
      <c r="CT184" s="87"/>
      <c r="CU184" s="87"/>
      <c r="CV184" s="87"/>
      <c r="CW184" s="87"/>
      <c r="CX184" s="87"/>
      <c r="CY184" s="87"/>
      <c r="CZ184" s="87"/>
      <c r="DA184" s="87"/>
      <c r="DB184" s="87"/>
      <c r="DC184" s="87"/>
      <c r="DD184" s="87"/>
      <c r="DE184" s="87"/>
      <c r="DF184" s="87"/>
      <c r="DG184" s="87"/>
      <c r="DH184" s="87"/>
      <c r="DI184" s="87"/>
      <c r="DJ184" s="87"/>
      <c r="DK184" s="87"/>
      <c r="DL184" s="87"/>
      <c r="DM184" s="87"/>
      <c r="DN184" s="87"/>
      <c r="DO184" s="87"/>
      <c r="DP184" s="87"/>
      <c r="DQ184" s="87"/>
      <c r="DR184" s="87"/>
      <c r="DS184" s="87"/>
      <c r="DT184" s="87"/>
      <c r="DU184" s="87"/>
      <c r="DV184" s="87"/>
      <c r="DW184" s="87"/>
      <c r="DX184" s="87"/>
      <c r="DY184" s="87"/>
      <c r="DZ184" s="87"/>
      <c r="EA184" s="87"/>
      <c r="EB184" s="87"/>
      <c r="EC184" s="87"/>
      <c r="ED184" s="87"/>
      <c r="EE184" s="87"/>
      <c r="EF184" s="87"/>
      <c r="EG184" s="87"/>
      <c r="EH184" s="87"/>
      <c r="EI184" s="87"/>
      <c r="EJ184" s="87"/>
      <c r="EK184" s="87"/>
      <c r="EL184" s="87"/>
      <c r="EM184" s="87"/>
      <c r="EN184" s="87"/>
      <c r="EO184" s="87"/>
      <c r="EP184" s="87"/>
      <c r="EQ184" s="87"/>
      <c r="ER184" s="87"/>
      <c r="ES184" s="87"/>
      <c r="ET184" s="87"/>
      <c r="EU184" s="87"/>
      <c r="EV184" s="87"/>
      <c r="EW184" s="87"/>
      <c r="EX184" s="87"/>
      <c r="EY184" s="87"/>
      <c r="EZ184" s="87"/>
      <c r="FA184" s="87"/>
      <c r="FB184" s="87"/>
      <c r="FC184" s="87"/>
      <c r="FD184" s="87"/>
      <c r="FE184" s="87"/>
      <c r="FF184" s="87"/>
      <c r="FG184" s="87"/>
      <c r="FH184" s="87"/>
      <c r="FI184" s="87"/>
      <c r="FJ184" s="87"/>
      <c r="FK184" s="87"/>
      <c r="FL184" s="87"/>
      <c r="FM184" s="87"/>
      <c r="FN184" s="87"/>
      <c r="FO184" s="87"/>
      <c r="FP184" s="87"/>
      <c r="FQ184" s="87"/>
      <c r="FR184" s="87"/>
      <c r="FS184" s="87"/>
      <c r="FT184" s="87"/>
      <c r="FU184" s="87"/>
      <c r="FV184" s="87"/>
      <c r="FW184" s="87"/>
      <c r="FX184" s="87"/>
      <c r="FY184" s="87"/>
      <c r="FZ184" s="87"/>
      <c r="GA184" s="87"/>
      <c r="GB184" s="87"/>
      <c r="GC184" s="87"/>
      <c r="GD184" s="87"/>
      <c r="GE184" s="87"/>
      <c r="GF184" s="87"/>
      <c r="GG184" s="87"/>
      <c r="GH184" s="87"/>
      <c r="GI184" s="87"/>
      <c r="GJ184" s="87"/>
      <c r="GK184" s="87"/>
      <c r="GL184" s="87"/>
      <c r="GM184" s="87"/>
      <c r="GN184" s="87"/>
      <c r="GO184" s="87"/>
      <c r="GP184" s="87"/>
      <c r="GQ184" s="87"/>
      <c r="GR184" s="87"/>
      <c r="GS184" s="87"/>
      <c r="GT184" s="87"/>
      <c r="GU184" s="87"/>
      <c r="GV184" s="87"/>
      <c r="GW184" s="87"/>
      <c r="GX184" s="87"/>
      <c r="GY184" s="87"/>
      <c r="GZ184" s="87"/>
      <c r="HA184" s="87"/>
      <c r="HB184" s="87"/>
      <c r="HC184" s="87"/>
      <c r="HD184" s="87"/>
      <c r="HE184" s="87"/>
      <c r="HF184" s="87"/>
      <c r="HG184" s="87"/>
      <c r="HH184" s="87"/>
      <c r="HI184" s="87"/>
      <c r="HJ184" s="87"/>
      <c r="HK184" s="87"/>
      <c r="HL184" s="87"/>
      <c r="HM184" s="87"/>
      <c r="HN184" s="87"/>
      <c r="HO184" s="87"/>
      <c r="HP184" s="87"/>
      <c r="HQ184" s="87"/>
      <c r="HR184" s="87"/>
      <c r="HS184" s="87"/>
      <c r="HT184" s="87"/>
      <c r="HU184" s="87"/>
      <c r="HV184" s="87"/>
      <c r="HW184" s="87"/>
      <c r="HX184" s="87"/>
      <c r="HY184" s="87"/>
      <c r="HZ184" s="87"/>
      <c r="IA184" s="87"/>
      <c r="IB184" s="87"/>
      <c r="IC184" s="87"/>
    </row>
    <row r="185" spans="1:237" ht="27.75" customHeight="1" x14ac:dyDescent="0.25">
      <c r="A185" s="25"/>
      <c r="B185" s="26"/>
      <c r="C185" s="26"/>
      <c r="D185" s="1"/>
      <c r="E185" s="1"/>
      <c r="F185" s="2" t="s">
        <v>186</v>
      </c>
      <c r="G185" s="87"/>
      <c r="H185" s="28">
        <f t="shared" si="88"/>
        <v>302218748</v>
      </c>
      <c r="I185" s="29">
        <v>25184896</v>
      </c>
      <c r="J185" s="29">
        <v>25184896</v>
      </c>
      <c r="K185" s="29">
        <v>25184896</v>
      </c>
      <c r="L185" s="29">
        <v>25184896</v>
      </c>
      <c r="M185" s="29">
        <v>25184896</v>
      </c>
      <c r="N185" s="29">
        <v>25184896</v>
      </c>
      <c r="O185" s="29">
        <v>25184896</v>
      </c>
      <c r="P185" s="29">
        <v>25184896</v>
      </c>
      <c r="Q185" s="29">
        <v>25184896</v>
      </c>
      <c r="R185" s="29">
        <v>25184896</v>
      </c>
      <c r="S185" s="29">
        <v>25184899</v>
      </c>
      <c r="T185" s="29">
        <v>25184889</v>
      </c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7"/>
      <c r="BQ185" s="87"/>
      <c r="BR185" s="87"/>
      <c r="BS185" s="87"/>
      <c r="BT185" s="87"/>
      <c r="BU185" s="87"/>
      <c r="BV185" s="87"/>
      <c r="BW185" s="87"/>
      <c r="BX185" s="87"/>
      <c r="BY185" s="87"/>
      <c r="BZ185" s="87"/>
      <c r="CA185" s="87"/>
      <c r="CB185" s="87"/>
      <c r="CC185" s="87"/>
      <c r="CD185" s="87"/>
      <c r="CE185" s="87"/>
      <c r="CF185" s="87"/>
      <c r="CG185" s="87"/>
      <c r="CH185" s="87"/>
      <c r="CI185" s="87"/>
      <c r="CJ185" s="87"/>
      <c r="CK185" s="87"/>
      <c r="CL185" s="87"/>
      <c r="CM185" s="87"/>
      <c r="CN185" s="87"/>
      <c r="CO185" s="87"/>
      <c r="CP185" s="87"/>
      <c r="CQ185" s="87"/>
      <c r="CR185" s="87"/>
      <c r="CS185" s="87"/>
      <c r="CT185" s="87"/>
      <c r="CU185" s="87"/>
      <c r="CV185" s="87"/>
      <c r="CW185" s="87"/>
      <c r="CX185" s="87"/>
      <c r="CY185" s="87"/>
      <c r="CZ185" s="87"/>
      <c r="DA185" s="87"/>
      <c r="DB185" s="87"/>
      <c r="DC185" s="87"/>
      <c r="DD185" s="87"/>
      <c r="DE185" s="87"/>
      <c r="DF185" s="87"/>
      <c r="DG185" s="87"/>
      <c r="DH185" s="87"/>
      <c r="DI185" s="87"/>
      <c r="DJ185" s="87"/>
      <c r="DK185" s="87"/>
      <c r="DL185" s="87"/>
      <c r="DM185" s="87"/>
      <c r="DN185" s="87"/>
      <c r="DO185" s="87"/>
      <c r="DP185" s="87"/>
      <c r="DQ185" s="87"/>
      <c r="DR185" s="87"/>
      <c r="DS185" s="87"/>
      <c r="DT185" s="87"/>
      <c r="DU185" s="87"/>
      <c r="DV185" s="87"/>
      <c r="DW185" s="87"/>
      <c r="DX185" s="87"/>
      <c r="DY185" s="87"/>
      <c r="DZ185" s="87"/>
      <c r="EA185" s="87"/>
      <c r="EB185" s="87"/>
      <c r="EC185" s="87"/>
      <c r="ED185" s="87"/>
      <c r="EE185" s="87"/>
      <c r="EF185" s="87"/>
      <c r="EG185" s="87"/>
      <c r="EH185" s="87"/>
      <c r="EI185" s="87"/>
      <c r="EJ185" s="87"/>
      <c r="EK185" s="87"/>
      <c r="EL185" s="87"/>
      <c r="EM185" s="87"/>
      <c r="EN185" s="87"/>
      <c r="EO185" s="87"/>
      <c r="EP185" s="87"/>
      <c r="EQ185" s="87"/>
      <c r="ER185" s="87"/>
      <c r="ES185" s="87"/>
      <c r="ET185" s="87"/>
      <c r="EU185" s="87"/>
      <c r="EV185" s="87"/>
      <c r="EW185" s="87"/>
      <c r="EX185" s="87"/>
      <c r="EY185" s="87"/>
      <c r="EZ185" s="87"/>
      <c r="FA185" s="87"/>
      <c r="FB185" s="87"/>
      <c r="FC185" s="87"/>
      <c r="FD185" s="87"/>
      <c r="FE185" s="87"/>
      <c r="FF185" s="87"/>
      <c r="FG185" s="87"/>
      <c r="FH185" s="87"/>
      <c r="FI185" s="87"/>
      <c r="FJ185" s="87"/>
      <c r="FK185" s="87"/>
      <c r="FL185" s="87"/>
      <c r="FM185" s="87"/>
      <c r="FN185" s="87"/>
      <c r="FO185" s="87"/>
      <c r="FP185" s="87"/>
      <c r="FQ185" s="87"/>
      <c r="FR185" s="87"/>
      <c r="FS185" s="87"/>
      <c r="FT185" s="87"/>
      <c r="FU185" s="87"/>
      <c r="FV185" s="87"/>
      <c r="FW185" s="87"/>
      <c r="FX185" s="87"/>
      <c r="FY185" s="87"/>
      <c r="FZ185" s="87"/>
      <c r="GA185" s="87"/>
      <c r="GB185" s="87"/>
      <c r="GC185" s="87"/>
      <c r="GD185" s="87"/>
      <c r="GE185" s="87"/>
      <c r="GF185" s="87"/>
      <c r="GG185" s="87"/>
      <c r="GH185" s="87"/>
      <c r="GI185" s="87"/>
      <c r="GJ185" s="87"/>
      <c r="GK185" s="87"/>
      <c r="GL185" s="87"/>
      <c r="GM185" s="87"/>
      <c r="GN185" s="87"/>
      <c r="GO185" s="87"/>
      <c r="GP185" s="87"/>
      <c r="GQ185" s="87"/>
      <c r="GR185" s="87"/>
      <c r="GS185" s="87"/>
      <c r="GT185" s="87"/>
      <c r="GU185" s="87"/>
      <c r="GV185" s="87"/>
      <c r="GW185" s="87"/>
      <c r="GX185" s="87"/>
      <c r="GY185" s="87"/>
      <c r="GZ185" s="87"/>
      <c r="HA185" s="87"/>
      <c r="HB185" s="87"/>
      <c r="HC185" s="87"/>
      <c r="HD185" s="87"/>
      <c r="HE185" s="87"/>
      <c r="HF185" s="87"/>
      <c r="HG185" s="87"/>
      <c r="HH185" s="87"/>
      <c r="HI185" s="87"/>
      <c r="HJ185" s="87"/>
      <c r="HK185" s="87"/>
      <c r="HL185" s="87"/>
      <c r="HM185" s="87"/>
      <c r="HN185" s="87"/>
      <c r="HO185" s="87"/>
      <c r="HP185" s="87"/>
      <c r="HQ185" s="87"/>
      <c r="HR185" s="87"/>
      <c r="HS185" s="87"/>
      <c r="HT185" s="87"/>
      <c r="HU185" s="87"/>
      <c r="HV185" s="87"/>
      <c r="HW185" s="87"/>
      <c r="HX185" s="87"/>
      <c r="HY185" s="87"/>
      <c r="HZ185" s="87"/>
      <c r="IA185" s="87"/>
      <c r="IB185" s="87"/>
      <c r="IC185" s="87"/>
    </row>
    <row r="186" spans="1:237" ht="31.5" customHeight="1" x14ac:dyDescent="0.25">
      <c r="A186" s="25"/>
      <c r="B186" s="26"/>
      <c r="C186" s="26"/>
      <c r="D186" s="106" t="s">
        <v>187</v>
      </c>
      <c r="E186" s="106"/>
      <c r="F186" s="107"/>
      <c r="G186" s="87"/>
      <c r="H186" s="28">
        <f t="shared" si="88"/>
        <v>164211566</v>
      </c>
      <c r="I186" s="29">
        <v>18051272</v>
      </c>
      <c r="J186" s="29">
        <v>14592710</v>
      </c>
      <c r="K186" s="29">
        <v>14235706</v>
      </c>
      <c r="L186" s="29">
        <v>12125319</v>
      </c>
      <c r="M186" s="29">
        <v>12932570</v>
      </c>
      <c r="N186" s="29">
        <v>12125319</v>
      </c>
      <c r="O186" s="29">
        <v>13843608</v>
      </c>
      <c r="P186" s="29">
        <v>11421855</v>
      </c>
      <c r="Q186" s="29">
        <v>15160209</v>
      </c>
      <c r="R186" s="29">
        <v>12830224</v>
      </c>
      <c r="S186" s="29">
        <v>12932570</v>
      </c>
      <c r="T186" s="29">
        <v>13960204</v>
      </c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  <c r="BD186" s="87"/>
      <c r="BE186" s="87"/>
      <c r="BF186" s="87"/>
      <c r="BG186" s="87"/>
      <c r="BH186" s="87"/>
      <c r="BI186" s="87"/>
      <c r="BJ186" s="87"/>
      <c r="BK186" s="87"/>
      <c r="BL186" s="87"/>
      <c r="BM186" s="87"/>
      <c r="BN186" s="87"/>
      <c r="BO186" s="87"/>
      <c r="BP186" s="87"/>
      <c r="BQ186" s="87"/>
      <c r="BR186" s="87"/>
      <c r="BS186" s="87"/>
      <c r="BT186" s="87"/>
      <c r="BU186" s="87"/>
      <c r="BV186" s="87"/>
      <c r="BW186" s="87"/>
      <c r="BX186" s="87"/>
      <c r="BY186" s="87"/>
      <c r="BZ186" s="87"/>
      <c r="CA186" s="87"/>
      <c r="CB186" s="87"/>
      <c r="CC186" s="87"/>
      <c r="CD186" s="87"/>
      <c r="CE186" s="87"/>
      <c r="CF186" s="87"/>
      <c r="CG186" s="87"/>
      <c r="CH186" s="87"/>
      <c r="CI186" s="87"/>
      <c r="CJ186" s="87"/>
      <c r="CK186" s="87"/>
      <c r="CL186" s="87"/>
      <c r="CM186" s="87"/>
      <c r="CN186" s="87"/>
      <c r="CO186" s="87"/>
      <c r="CP186" s="87"/>
      <c r="CQ186" s="87"/>
      <c r="CR186" s="87"/>
      <c r="CS186" s="87"/>
      <c r="CT186" s="87"/>
      <c r="CU186" s="87"/>
      <c r="CV186" s="87"/>
      <c r="CW186" s="87"/>
      <c r="CX186" s="87"/>
      <c r="CY186" s="87"/>
      <c r="CZ186" s="87"/>
      <c r="DA186" s="87"/>
      <c r="DB186" s="87"/>
      <c r="DC186" s="87"/>
      <c r="DD186" s="87"/>
      <c r="DE186" s="87"/>
      <c r="DF186" s="87"/>
      <c r="DG186" s="87"/>
      <c r="DH186" s="87"/>
      <c r="DI186" s="87"/>
      <c r="DJ186" s="87"/>
      <c r="DK186" s="87"/>
      <c r="DL186" s="87"/>
      <c r="DM186" s="87"/>
      <c r="DN186" s="87"/>
      <c r="DO186" s="87"/>
      <c r="DP186" s="87"/>
      <c r="DQ186" s="87"/>
      <c r="DR186" s="87"/>
      <c r="DS186" s="87"/>
      <c r="DT186" s="87"/>
      <c r="DU186" s="87"/>
      <c r="DV186" s="87"/>
      <c r="DW186" s="87"/>
      <c r="DX186" s="87"/>
      <c r="DY186" s="87"/>
      <c r="DZ186" s="87"/>
      <c r="EA186" s="87"/>
      <c r="EB186" s="87"/>
      <c r="EC186" s="87"/>
      <c r="ED186" s="87"/>
      <c r="EE186" s="87"/>
      <c r="EF186" s="87"/>
      <c r="EG186" s="87"/>
      <c r="EH186" s="87"/>
      <c r="EI186" s="87"/>
      <c r="EJ186" s="87"/>
      <c r="EK186" s="87"/>
      <c r="EL186" s="87"/>
      <c r="EM186" s="87"/>
      <c r="EN186" s="87"/>
      <c r="EO186" s="87"/>
      <c r="EP186" s="87"/>
      <c r="EQ186" s="87"/>
      <c r="ER186" s="87"/>
      <c r="ES186" s="87"/>
      <c r="ET186" s="87"/>
      <c r="EU186" s="87"/>
      <c r="EV186" s="87"/>
      <c r="EW186" s="87"/>
      <c r="EX186" s="87"/>
      <c r="EY186" s="87"/>
      <c r="EZ186" s="87"/>
      <c r="FA186" s="87"/>
      <c r="FB186" s="87"/>
      <c r="FC186" s="87"/>
      <c r="FD186" s="87"/>
      <c r="FE186" s="87"/>
      <c r="FF186" s="87"/>
      <c r="FG186" s="87"/>
      <c r="FH186" s="87"/>
      <c r="FI186" s="87"/>
      <c r="FJ186" s="87"/>
      <c r="FK186" s="87"/>
      <c r="FL186" s="87"/>
      <c r="FM186" s="87"/>
      <c r="FN186" s="87"/>
      <c r="FO186" s="87"/>
      <c r="FP186" s="87"/>
      <c r="FQ186" s="87"/>
      <c r="FR186" s="87"/>
      <c r="FS186" s="87"/>
      <c r="FT186" s="87"/>
      <c r="FU186" s="87"/>
      <c r="FV186" s="87"/>
      <c r="FW186" s="87"/>
      <c r="FX186" s="87"/>
      <c r="FY186" s="87"/>
      <c r="FZ186" s="87"/>
      <c r="GA186" s="87"/>
      <c r="GB186" s="87"/>
      <c r="GC186" s="87"/>
      <c r="GD186" s="87"/>
      <c r="GE186" s="87"/>
      <c r="GF186" s="87"/>
      <c r="GG186" s="87"/>
      <c r="GH186" s="87"/>
      <c r="GI186" s="87"/>
      <c r="GJ186" s="87"/>
      <c r="GK186" s="87"/>
      <c r="GL186" s="87"/>
      <c r="GM186" s="87"/>
      <c r="GN186" s="87"/>
      <c r="GO186" s="87"/>
      <c r="GP186" s="87"/>
      <c r="GQ186" s="87"/>
      <c r="GR186" s="87"/>
      <c r="GS186" s="87"/>
      <c r="GT186" s="87"/>
      <c r="GU186" s="87"/>
      <c r="GV186" s="87"/>
      <c r="GW186" s="87"/>
      <c r="GX186" s="87"/>
      <c r="GY186" s="87"/>
      <c r="GZ186" s="87"/>
      <c r="HA186" s="87"/>
      <c r="HB186" s="87"/>
      <c r="HC186" s="87"/>
      <c r="HD186" s="87"/>
      <c r="HE186" s="87"/>
      <c r="HF186" s="87"/>
      <c r="HG186" s="87"/>
      <c r="HH186" s="87"/>
      <c r="HI186" s="87"/>
      <c r="HJ186" s="87"/>
      <c r="HK186" s="87"/>
      <c r="HL186" s="87"/>
      <c r="HM186" s="87"/>
      <c r="HN186" s="87"/>
      <c r="HO186" s="87"/>
      <c r="HP186" s="87"/>
      <c r="HQ186" s="87"/>
      <c r="HR186" s="87"/>
      <c r="HS186" s="87"/>
      <c r="HT186" s="87"/>
      <c r="HU186" s="87"/>
      <c r="HV186" s="87"/>
      <c r="HW186" s="87"/>
      <c r="HX186" s="87"/>
      <c r="HY186" s="87"/>
      <c r="HZ186" s="87"/>
      <c r="IA186" s="87"/>
      <c r="IB186" s="87"/>
      <c r="IC186" s="87"/>
    </row>
    <row r="187" spans="1:237" ht="27.75" customHeight="1" x14ac:dyDescent="0.25">
      <c r="A187" s="25"/>
      <c r="B187" s="26"/>
      <c r="C187" s="26"/>
      <c r="D187" s="106" t="s">
        <v>188</v>
      </c>
      <c r="E187" s="106"/>
      <c r="F187" s="107"/>
      <c r="G187" s="87"/>
      <c r="H187" s="28">
        <f t="shared" si="88"/>
        <v>217550905</v>
      </c>
      <c r="I187" s="29">
        <v>21755091</v>
      </c>
      <c r="J187" s="29">
        <v>21755091</v>
      </c>
      <c r="K187" s="29">
        <v>21755091</v>
      </c>
      <c r="L187" s="29">
        <v>21755091</v>
      </c>
      <c r="M187" s="29">
        <v>21755091</v>
      </c>
      <c r="N187" s="29">
        <v>21755091</v>
      </c>
      <c r="O187" s="29">
        <v>21755091</v>
      </c>
      <c r="P187" s="29">
        <v>21755091</v>
      </c>
      <c r="Q187" s="29">
        <v>21755091</v>
      </c>
      <c r="R187" s="29">
        <v>21755086</v>
      </c>
      <c r="S187" s="64">
        <v>0</v>
      </c>
      <c r="T187" s="64">
        <v>0</v>
      </c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7"/>
      <c r="BQ187" s="87"/>
      <c r="BR187" s="87"/>
      <c r="BS187" s="87"/>
      <c r="BT187" s="87"/>
      <c r="BU187" s="87"/>
      <c r="BV187" s="87"/>
      <c r="BW187" s="87"/>
      <c r="BX187" s="87"/>
      <c r="BY187" s="87"/>
      <c r="BZ187" s="87"/>
      <c r="CA187" s="87"/>
      <c r="CB187" s="87"/>
      <c r="CC187" s="87"/>
      <c r="CD187" s="87"/>
      <c r="CE187" s="87"/>
      <c r="CF187" s="87"/>
      <c r="CG187" s="87"/>
      <c r="CH187" s="87"/>
      <c r="CI187" s="87"/>
      <c r="CJ187" s="87"/>
      <c r="CK187" s="87"/>
      <c r="CL187" s="87"/>
      <c r="CM187" s="87"/>
      <c r="CN187" s="87"/>
      <c r="CO187" s="87"/>
      <c r="CP187" s="87"/>
      <c r="CQ187" s="87"/>
      <c r="CR187" s="87"/>
      <c r="CS187" s="87"/>
      <c r="CT187" s="87"/>
      <c r="CU187" s="87"/>
      <c r="CV187" s="87"/>
      <c r="CW187" s="87"/>
      <c r="CX187" s="87"/>
      <c r="CY187" s="87"/>
      <c r="CZ187" s="87"/>
      <c r="DA187" s="87"/>
      <c r="DB187" s="87"/>
      <c r="DC187" s="87"/>
      <c r="DD187" s="87"/>
      <c r="DE187" s="87"/>
      <c r="DF187" s="87"/>
      <c r="DG187" s="87"/>
      <c r="DH187" s="87"/>
      <c r="DI187" s="87"/>
      <c r="DJ187" s="87"/>
      <c r="DK187" s="87"/>
      <c r="DL187" s="87"/>
      <c r="DM187" s="87"/>
      <c r="DN187" s="87"/>
      <c r="DO187" s="87"/>
      <c r="DP187" s="87"/>
      <c r="DQ187" s="87"/>
      <c r="DR187" s="87"/>
      <c r="DS187" s="87"/>
      <c r="DT187" s="87"/>
      <c r="DU187" s="87"/>
      <c r="DV187" s="87"/>
      <c r="DW187" s="87"/>
      <c r="DX187" s="87"/>
      <c r="DY187" s="87"/>
      <c r="DZ187" s="87"/>
      <c r="EA187" s="87"/>
      <c r="EB187" s="87"/>
      <c r="EC187" s="87"/>
      <c r="ED187" s="87"/>
      <c r="EE187" s="87"/>
      <c r="EF187" s="87"/>
      <c r="EG187" s="87"/>
      <c r="EH187" s="87"/>
      <c r="EI187" s="87"/>
      <c r="EJ187" s="87"/>
      <c r="EK187" s="87"/>
      <c r="EL187" s="87"/>
      <c r="EM187" s="87"/>
      <c r="EN187" s="87"/>
      <c r="EO187" s="87"/>
      <c r="EP187" s="87"/>
      <c r="EQ187" s="87"/>
      <c r="ER187" s="87"/>
      <c r="ES187" s="87"/>
      <c r="ET187" s="87"/>
      <c r="EU187" s="87"/>
      <c r="EV187" s="87"/>
      <c r="EW187" s="87"/>
      <c r="EX187" s="87"/>
      <c r="EY187" s="87"/>
      <c r="EZ187" s="87"/>
      <c r="FA187" s="87"/>
      <c r="FB187" s="87"/>
      <c r="FC187" s="87"/>
      <c r="FD187" s="87"/>
      <c r="FE187" s="87"/>
      <c r="FF187" s="87"/>
      <c r="FG187" s="87"/>
      <c r="FH187" s="87"/>
      <c r="FI187" s="87"/>
      <c r="FJ187" s="87"/>
      <c r="FK187" s="87"/>
      <c r="FL187" s="87"/>
      <c r="FM187" s="87"/>
      <c r="FN187" s="87"/>
      <c r="FO187" s="87"/>
      <c r="FP187" s="87"/>
      <c r="FQ187" s="87"/>
      <c r="FR187" s="87"/>
      <c r="FS187" s="87"/>
      <c r="FT187" s="87"/>
      <c r="FU187" s="87"/>
      <c r="FV187" s="87"/>
      <c r="FW187" s="87"/>
      <c r="FX187" s="87"/>
      <c r="FY187" s="87"/>
      <c r="FZ187" s="87"/>
      <c r="GA187" s="87"/>
      <c r="GB187" s="87"/>
      <c r="GC187" s="87"/>
      <c r="GD187" s="87"/>
      <c r="GE187" s="87"/>
      <c r="GF187" s="87"/>
      <c r="GG187" s="87"/>
      <c r="GH187" s="87"/>
      <c r="GI187" s="87"/>
      <c r="GJ187" s="87"/>
      <c r="GK187" s="87"/>
      <c r="GL187" s="87"/>
      <c r="GM187" s="87"/>
      <c r="GN187" s="87"/>
      <c r="GO187" s="87"/>
      <c r="GP187" s="87"/>
      <c r="GQ187" s="87"/>
      <c r="GR187" s="87"/>
      <c r="GS187" s="87"/>
      <c r="GT187" s="87"/>
      <c r="GU187" s="87"/>
      <c r="GV187" s="87"/>
      <c r="GW187" s="87"/>
      <c r="GX187" s="87"/>
      <c r="GY187" s="87"/>
      <c r="GZ187" s="87"/>
      <c r="HA187" s="87"/>
      <c r="HB187" s="87"/>
      <c r="HC187" s="87"/>
      <c r="HD187" s="87"/>
      <c r="HE187" s="87"/>
      <c r="HF187" s="87"/>
      <c r="HG187" s="87"/>
      <c r="HH187" s="87"/>
      <c r="HI187" s="87"/>
      <c r="HJ187" s="87"/>
      <c r="HK187" s="87"/>
      <c r="HL187" s="87"/>
      <c r="HM187" s="87"/>
      <c r="HN187" s="87"/>
      <c r="HO187" s="87"/>
      <c r="HP187" s="87"/>
      <c r="HQ187" s="87"/>
      <c r="HR187" s="87"/>
      <c r="HS187" s="87"/>
      <c r="HT187" s="87"/>
      <c r="HU187" s="87"/>
      <c r="HV187" s="87"/>
      <c r="HW187" s="87"/>
      <c r="HX187" s="87"/>
      <c r="HY187" s="87"/>
      <c r="HZ187" s="87"/>
      <c r="IA187" s="87"/>
      <c r="IB187" s="87"/>
      <c r="IC187" s="87"/>
    </row>
    <row r="188" spans="1:237" ht="27.75" customHeight="1" x14ac:dyDescent="0.25">
      <c r="A188" s="25"/>
      <c r="B188" s="26"/>
      <c r="C188" s="26"/>
      <c r="D188" s="106" t="s">
        <v>189</v>
      </c>
      <c r="E188" s="106"/>
      <c r="F188" s="107"/>
      <c r="G188" s="16"/>
      <c r="H188" s="28">
        <f t="shared" si="88"/>
        <v>1970948988</v>
      </c>
      <c r="I188" s="29">
        <v>164245749</v>
      </c>
      <c r="J188" s="29">
        <v>164245749</v>
      </c>
      <c r="K188" s="29">
        <v>164245749</v>
      </c>
      <c r="L188" s="29">
        <v>164245749</v>
      </c>
      <c r="M188" s="29">
        <v>164245749</v>
      </c>
      <c r="N188" s="29">
        <v>164245749</v>
      </c>
      <c r="O188" s="29">
        <v>164245749</v>
      </c>
      <c r="P188" s="29">
        <v>164245749</v>
      </c>
      <c r="Q188" s="29">
        <v>164245749</v>
      </c>
      <c r="R188" s="29">
        <v>164245749</v>
      </c>
      <c r="S188" s="29">
        <v>164245749</v>
      </c>
      <c r="T188" s="29">
        <v>164245749</v>
      </c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6"/>
      <c r="EZ188" s="16"/>
      <c r="FA188" s="16"/>
      <c r="FB188" s="16"/>
      <c r="FC188" s="16"/>
      <c r="FD188" s="16"/>
      <c r="FE188" s="16"/>
      <c r="FF188" s="16"/>
      <c r="FG188" s="16"/>
      <c r="FH188" s="16"/>
      <c r="FI188" s="16"/>
      <c r="FJ188" s="16"/>
      <c r="FK188" s="16"/>
      <c r="FL188" s="16"/>
      <c r="FM188" s="16"/>
      <c r="FN188" s="16"/>
      <c r="FO188" s="16"/>
      <c r="FP188" s="16"/>
      <c r="FQ188" s="16"/>
      <c r="FR188" s="16"/>
      <c r="FS188" s="16"/>
      <c r="FT188" s="16"/>
      <c r="FU188" s="16"/>
      <c r="FV188" s="16"/>
      <c r="FW188" s="16"/>
      <c r="FX188" s="16"/>
      <c r="FY188" s="16"/>
      <c r="FZ188" s="16"/>
      <c r="GA188" s="16"/>
      <c r="GB188" s="16"/>
      <c r="GC188" s="16"/>
      <c r="GD188" s="16"/>
      <c r="GE188" s="16"/>
      <c r="GF188" s="16"/>
      <c r="GG188" s="16"/>
      <c r="GH188" s="16"/>
      <c r="GI188" s="16"/>
      <c r="GJ188" s="16"/>
      <c r="GK188" s="16"/>
      <c r="GL188" s="16"/>
      <c r="GM188" s="16"/>
      <c r="GN188" s="16"/>
      <c r="GO188" s="16"/>
      <c r="GP188" s="16"/>
      <c r="GQ188" s="16"/>
      <c r="GR188" s="16"/>
      <c r="GS188" s="16"/>
      <c r="GT188" s="16"/>
      <c r="GU188" s="16"/>
      <c r="GV188" s="16"/>
      <c r="GW188" s="16"/>
      <c r="GX188" s="16"/>
      <c r="GY188" s="16"/>
      <c r="GZ188" s="16"/>
      <c r="HA188" s="16"/>
      <c r="HB188" s="16"/>
      <c r="HC188" s="16"/>
      <c r="HD188" s="16"/>
      <c r="HE188" s="16"/>
      <c r="HF188" s="16"/>
      <c r="HG188" s="16"/>
      <c r="HH188" s="16"/>
      <c r="HI188" s="16"/>
      <c r="HJ188" s="16"/>
      <c r="HK188" s="16"/>
      <c r="HL188" s="16"/>
      <c r="HM188" s="16"/>
      <c r="HN188" s="16"/>
      <c r="HO188" s="16"/>
      <c r="HP188" s="16"/>
      <c r="HQ188" s="16"/>
      <c r="HR188" s="16"/>
      <c r="HS188" s="16"/>
      <c r="HT188" s="16"/>
      <c r="HU188" s="16"/>
      <c r="HV188" s="16"/>
      <c r="HW188" s="16"/>
      <c r="HX188" s="16"/>
      <c r="HY188" s="16"/>
      <c r="HZ188" s="16"/>
      <c r="IA188" s="16"/>
      <c r="IB188" s="16"/>
      <c r="IC188" s="16"/>
    </row>
    <row r="189" spans="1:237" s="22" customFormat="1" ht="21.75" customHeight="1" x14ac:dyDescent="0.25">
      <c r="A189" s="82"/>
      <c r="B189" s="83"/>
      <c r="C189" s="111" t="s">
        <v>190</v>
      </c>
      <c r="D189" s="111"/>
      <c r="E189" s="111"/>
      <c r="F189" s="112"/>
      <c r="G189" s="31"/>
      <c r="H189" s="84">
        <f>H190</f>
        <v>3209829637</v>
      </c>
      <c r="I189" s="84">
        <f t="shared" ref="I189:T189" si="89">I190</f>
        <v>108843734</v>
      </c>
      <c r="J189" s="84">
        <f t="shared" si="89"/>
        <v>57173075</v>
      </c>
      <c r="K189" s="84">
        <f t="shared" si="89"/>
        <v>373517001</v>
      </c>
      <c r="L189" s="84">
        <f t="shared" si="89"/>
        <v>251285701</v>
      </c>
      <c r="M189" s="84">
        <f t="shared" si="89"/>
        <v>185225356</v>
      </c>
      <c r="N189" s="84">
        <f t="shared" si="89"/>
        <v>407245494</v>
      </c>
      <c r="O189" s="84">
        <f t="shared" si="89"/>
        <v>206127342</v>
      </c>
      <c r="P189" s="84">
        <f t="shared" si="89"/>
        <v>163462610</v>
      </c>
      <c r="Q189" s="84">
        <f t="shared" si="89"/>
        <v>61322427</v>
      </c>
      <c r="R189" s="84">
        <f t="shared" si="89"/>
        <v>463380470</v>
      </c>
      <c r="S189" s="84">
        <f t="shared" si="89"/>
        <v>174389952</v>
      </c>
      <c r="T189" s="84">
        <f t="shared" si="89"/>
        <v>757856475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31"/>
      <c r="CC189" s="31"/>
      <c r="CD189" s="31"/>
      <c r="CE189" s="31"/>
      <c r="CF189" s="31"/>
      <c r="CG189" s="31"/>
      <c r="CH189" s="31"/>
      <c r="CI189" s="31"/>
      <c r="CJ189" s="31"/>
      <c r="CK189" s="31"/>
      <c r="CL189" s="31"/>
      <c r="CM189" s="31"/>
      <c r="CN189" s="31"/>
      <c r="CO189" s="31"/>
      <c r="CP189" s="31"/>
      <c r="CQ189" s="31"/>
      <c r="CR189" s="31"/>
      <c r="CS189" s="31"/>
      <c r="CT189" s="31"/>
      <c r="CU189" s="31"/>
      <c r="CV189" s="31"/>
      <c r="CW189" s="31"/>
      <c r="CX189" s="31"/>
      <c r="CY189" s="31"/>
      <c r="CZ189" s="31"/>
      <c r="DA189" s="31"/>
      <c r="DB189" s="31"/>
      <c r="DC189" s="31"/>
      <c r="DD189" s="31"/>
      <c r="DE189" s="31"/>
      <c r="DF189" s="31"/>
      <c r="DG189" s="31"/>
      <c r="DH189" s="31"/>
      <c r="DI189" s="31"/>
      <c r="DJ189" s="31"/>
      <c r="DK189" s="31"/>
      <c r="DL189" s="31"/>
      <c r="DM189" s="31"/>
      <c r="DN189" s="31"/>
      <c r="DO189" s="31"/>
      <c r="DP189" s="31"/>
      <c r="DQ189" s="31"/>
      <c r="DR189" s="31"/>
      <c r="DS189" s="31"/>
      <c r="DT189" s="31"/>
      <c r="DU189" s="31"/>
      <c r="DV189" s="31"/>
      <c r="DW189" s="31"/>
      <c r="DX189" s="31"/>
      <c r="DY189" s="31"/>
      <c r="DZ189" s="31"/>
      <c r="EA189" s="31"/>
      <c r="EB189" s="31"/>
      <c r="EC189" s="31"/>
      <c r="ED189" s="31"/>
      <c r="EE189" s="31"/>
      <c r="EF189" s="31"/>
      <c r="EG189" s="31"/>
      <c r="EH189" s="31"/>
      <c r="EI189" s="31"/>
      <c r="EJ189" s="31"/>
      <c r="EK189" s="31"/>
      <c r="EL189" s="31"/>
      <c r="EM189" s="31"/>
      <c r="EN189" s="31"/>
      <c r="EO189" s="31"/>
      <c r="EP189" s="31"/>
      <c r="EQ189" s="31"/>
      <c r="ER189" s="31"/>
      <c r="ES189" s="31"/>
      <c r="ET189" s="31"/>
      <c r="EU189" s="31"/>
      <c r="EV189" s="31"/>
      <c r="EW189" s="31"/>
      <c r="EX189" s="31"/>
      <c r="EY189" s="31"/>
      <c r="EZ189" s="31"/>
      <c r="FA189" s="31"/>
      <c r="FB189" s="31"/>
      <c r="FC189" s="31"/>
      <c r="FD189" s="31"/>
      <c r="FE189" s="31"/>
      <c r="FF189" s="31"/>
      <c r="FG189" s="31"/>
      <c r="FH189" s="31"/>
      <c r="FI189" s="31"/>
      <c r="FJ189" s="31"/>
      <c r="FK189" s="31"/>
      <c r="FL189" s="31"/>
      <c r="FM189" s="31"/>
      <c r="FN189" s="31"/>
      <c r="FO189" s="31"/>
      <c r="FP189" s="31"/>
      <c r="FQ189" s="31"/>
      <c r="FR189" s="31"/>
      <c r="FS189" s="31"/>
      <c r="FT189" s="31"/>
      <c r="FU189" s="31"/>
      <c r="FV189" s="31"/>
      <c r="FW189" s="31"/>
      <c r="FX189" s="31"/>
      <c r="FY189" s="31"/>
      <c r="FZ189" s="31"/>
      <c r="GA189" s="31"/>
      <c r="GB189" s="31"/>
      <c r="GC189" s="31"/>
      <c r="GD189" s="31"/>
      <c r="GE189" s="31"/>
      <c r="GF189" s="31"/>
      <c r="GG189" s="31"/>
      <c r="GH189" s="31"/>
      <c r="GI189" s="31"/>
      <c r="GJ189" s="31"/>
      <c r="GK189" s="31"/>
      <c r="GL189" s="31"/>
      <c r="GM189" s="31"/>
      <c r="GN189" s="31"/>
      <c r="GO189" s="31"/>
      <c r="GP189" s="31"/>
      <c r="GQ189" s="31"/>
      <c r="GR189" s="31"/>
      <c r="GS189" s="31"/>
      <c r="GT189" s="31"/>
      <c r="GU189" s="31"/>
      <c r="GV189" s="31"/>
      <c r="GW189" s="31"/>
      <c r="GX189" s="31"/>
      <c r="GY189" s="31"/>
      <c r="GZ189" s="31"/>
      <c r="HA189" s="31"/>
      <c r="HB189" s="31"/>
      <c r="HC189" s="31"/>
      <c r="HD189" s="31"/>
      <c r="HE189" s="31"/>
      <c r="HF189" s="31"/>
      <c r="HG189" s="31"/>
      <c r="HH189" s="31"/>
      <c r="HI189" s="31"/>
      <c r="HJ189" s="31"/>
      <c r="HK189" s="31"/>
      <c r="HL189" s="31"/>
      <c r="HM189" s="31"/>
      <c r="HN189" s="31"/>
      <c r="HO189" s="31"/>
      <c r="HP189" s="31"/>
      <c r="HQ189" s="31"/>
      <c r="HR189" s="31"/>
      <c r="HS189" s="31"/>
      <c r="HT189" s="31"/>
      <c r="HU189" s="31"/>
      <c r="HV189" s="31"/>
      <c r="HW189" s="31"/>
      <c r="HX189" s="31"/>
      <c r="HY189" s="31"/>
      <c r="HZ189" s="31"/>
      <c r="IA189" s="31"/>
      <c r="IB189" s="31"/>
      <c r="IC189" s="31"/>
    </row>
    <row r="190" spans="1:237" s="22" customFormat="1" ht="24" customHeight="1" x14ac:dyDescent="0.25">
      <c r="A190" s="25"/>
      <c r="B190" s="26"/>
      <c r="C190" s="26"/>
      <c r="D190" s="106" t="s">
        <v>190</v>
      </c>
      <c r="E190" s="106"/>
      <c r="F190" s="107"/>
      <c r="G190" s="31"/>
      <c r="H190" s="32">
        <f t="shared" ref="H190" si="90">SUM(I190:T190)</f>
        <v>3209829637</v>
      </c>
      <c r="I190" s="33">
        <v>108843734</v>
      </c>
      <c r="J190" s="33">
        <v>57173075</v>
      </c>
      <c r="K190" s="33">
        <v>373517001</v>
      </c>
      <c r="L190" s="33">
        <v>251285701</v>
      </c>
      <c r="M190" s="33">
        <v>185225356</v>
      </c>
      <c r="N190" s="33">
        <v>407245494</v>
      </c>
      <c r="O190" s="33">
        <v>206127342</v>
      </c>
      <c r="P190" s="33">
        <v>163462610</v>
      </c>
      <c r="Q190" s="33">
        <v>61322427</v>
      </c>
      <c r="R190" s="33">
        <v>463380470</v>
      </c>
      <c r="S190" s="33">
        <v>174389952</v>
      </c>
      <c r="T190" s="33">
        <v>757856475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  <c r="CC190" s="31"/>
      <c r="CD190" s="31"/>
      <c r="CE190" s="31"/>
      <c r="CF190" s="31"/>
      <c r="CG190" s="31"/>
      <c r="CH190" s="31"/>
      <c r="CI190" s="31"/>
      <c r="CJ190" s="31"/>
      <c r="CK190" s="31"/>
      <c r="CL190" s="31"/>
      <c r="CM190" s="31"/>
      <c r="CN190" s="31"/>
      <c r="CO190" s="31"/>
      <c r="CP190" s="31"/>
      <c r="CQ190" s="31"/>
      <c r="CR190" s="31"/>
      <c r="CS190" s="31"/>
      <c r="CT190" s="31"/>
      <c r="CU190" s="31"/>
      <c r="CV190" s="31"/>
      <c r="CW190" s="31"/>
      <c r="CX190" s="31"/>
      <c r="CY190" s="31"/>
      <c r="CZ190" s="31"/>
      <c r="DA190" s="31"/>
      <c r="DB190" s="31"/>
      <c r="DC190" s="31"/>
      <c r="DD190" s="31"/>
      <c r="DE190" s="31"/>
      <c r="DF190" s="31"/>
      <c r="DG190" s="31"/>
      <c r="DH190" s="31"/>
      <c r="DI190" s="31"/>
      <c r="DJ190" s="31"/>
      <c r="DK190" s="31"/>
      <c r="DL190" s="31"/>
      <c r="DM190" s="31"/>
      <c r="DN190" s="31"/>
      <c r="DO190" s="31"/>
      <c r="DP190" s="31"/>
      <c r="DQ190" s="31"/>
      <c r="DR190" s="31"/>
      <c r="DS190" s="31"/>
      <c r="DT190" s="31"/>
      <c r="DU190" s="31"/>
      <c r="DV190" s="31"/>
      <c r="DW190" s="31"/>
      <c r="DX190" s="31"/>
      <c r="DY190" s="31"/>
      <c r="DZ190" s="31"/>
      <c r="EA190" s="31"/>
      <c r="EB190" s="31"/>
      <c r="EC190" s="31"/>
      <c r="ED190" s="31"/>
      <c r="EE190" s="31"/>
      <c r="EF190" s="31"/>
      <c r="EG190" s="31"/>
      <c r="EH190" s="31"/>
      <c r="EI190" s="31"/>
      <c r="EJ190" s="31"/>
      <c r="EK190" s="31"/>
      <c r="EL190" s="31"/>
      <c r="EM190" s="31"/>
      <c r="EN190" s="31"/>
      <c r="EO190" s="31"/>
      <c r="EP190" s="31"/>
      <c r="EQ190" s="31"/>
      <c r="ER190" s="31"/>
      <c r="ES190" s="31"/>
      <c r="ET190" s="31"/>
      <c r="EU190" s="31"/>
      <c r="EV190" s="31"/>
      <c r="EW190" s="31"/>
      <c r="EX190" s="31"/>
      <c r="EY190" s="31"/>
      <c r="EZ190" s="31"/>
      <c r="FA190" s="31"/>
      <c r="FB190" s="31"/>
      <c r="FC190" s="31"/>
      <c r="FD190" s="31"/>
      <c r="FE190" s="31"/>
      <c r="FF190" s="31"/>
      <c r="FG190" s="31"/>
      <c r="FH190" s="31"/>
      <c r="FI190" s="31"/>
      <c r="FJ190" s="31"/>
      <c r="FK190" s="31"/>
      <c r="FL190" s="31"/>
      <c r="FM190" s="31"/>
      <c r="FN190" s="31"/>
      <c r="FO190" s="31"/>
      <c r="FP190" s="31"/>
      <c r="FQ190" s="31"/>
      <c r="FR190" s="31"/>
      <c r="FS190" s="31"/>
      <c r="FT190" s="31"/>
      <c r="FU190" s="31"/>
      <c r="FV190" s="31"/>
      <c r="FW190" s="31"/>
      <c r="FX190" s="31"/>
      <c r="FY190" s="31"/>
      <c r="FZ190" s="31"/>
      <c r="GA190" s="31"/>
      <c r="GB190" s="31"/>
      <c r="GC190" s="31"/>
      <c r="GD190" s="31"/>
      <c r="GE190" s="31"/>
      <c r="GF190" s="31"/>
      <c r="GG190" s="31"/>
      <c r="GH190" s="31"/>
      <c r="GI190" s="31"/>
      <c r="GJ190" s="31"/>
      <c r="GK190" s="31"/>
      <c r="GL190" s="31"/>
      <c r="GM190" s="31"/>
      <c r="GN190" s="31"/>
      <c r="GO190" s="31"/>
      <c r="GP190" s="31"/>
      <c r="GQ190" s="31"/>
      <c r="GR190" s="31"/>
      <c r="GS190" s="31"/>
      <c r="GT190" s="31"/>
      <c r="GU190" s="31"/>
      <c r="GV190" s="31"/>
      <c r="GW190" s="31"/>
      <c r="GX190" s="31"/>
      <c r="GY190" s="31"/>
      <c r="GZ190" s="31"/>
      <c r="HA190" s="31"/>
      <c r="HB190" s="31"/>
      <c r="HC190" s="31"/>
      <c r="HD190" s="31"/>
      <c r="HE190" s="31"/>
      <c r="HF190" s="31"/>
      <c r="HG190" s="31"/>
      <c r="HH190" s="31"/>
      <c r="HI190" s="31"/>
      <c r="HJ190" s="31"/>
      <c r="HK190" s="31"/>
      <c r="HL190" s="31"/>
      <c r="HM190" s="31"/>
      <c r="HN190" s="31"/>
      <c r="HO190" s="31"/>
      <c r="HP190" s="31"/>
      <c r="HQ190" s="31"/>
      <c r="HR190" s="31"/>
      <c r="HS190" s="31"/>
      <c r="HT190" s="31"/>
      <c r="HU190" s="31"/>
      <c r="HV190" s="31"/>
      <c r="HW190" s="31"/>
      <c r="HX190" s="31"/>
      <c r="HY190" s="31"/>
      <c r="HZ190" s="31"/>
      <c r="IA190" s="31"/>
      <c r="IB190" s="31"/>
      <c r="IC190" s="31"/>
    </row>
    <row r="191" spans="1:237" s="22" customFormat="1" ht="26.25" customHeight="1" x14ac:dyDescent="0.25">
      <c r="A191" s="82"/>
      <c r="B191" s="83"/>
      <c r="C191" s="111" t="s">
        <v>18</v>
      </c>
      <c r="D191" s="111"/>
      <c r="E191" s="111"/>
      <c r="F191" s="112"/>
      <c r="G191" s="31"/>
      <c r="H191" s="84">
        <f>SUM(H192:H203)</f>
        <v>733998007</v>
      </c>
      <c r="I191" s="84">
        <f t="shared" ref="I191:T191" si="91">SUM(I192:I203)</f>
        <v>55105667</v>
      </c>
      <c r="J191" s="84">
        <f t="shared" si="91"/>
        <v>64515792</v>
      </c>
      <c r="K191" s="84">
        <f t="shared" si="91"/>
        <v>58238201</v>
      </c>
      <c r="L191" s="84">
        <f t="shared" si="91"/>
        <v>60044086</v>
      </c>
      <c r="M191" s="84">
        <f t="shared" si="91"/>
        <v>64996626</v>
      </c>
      <c r="N191" s="84">
        <f t="shared" si="91"/>
        <v>69995228</v>
      </c>
      <c r="O191" s="84">
        <f t="shared" si="91"/>
        <v>63908965</v>
      </c>
      <c r="P191" s="84">
        <f t="shared" si="91"/>
        <v>55511155</v>
      </c>
      <c r="Q191" s="84">
        <f t="shared" si="91"/>
        <v>59270186</v>
      </c>
      <c r="R191" s="84">
        <f t="shared" si="91"/>
        <v>63228569</v>
      </c>
      <c r="S191" s="84">
        <f t="shared" si="91"/>
        <v>60127085</v>
      </c>
      <c r="T191" s="84">
        <f t="shared" si="91"/>
        <v>59056447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  <c r="BV191" s="31"/>
      <c r="BW191" s="31"/>
      <c r="BX191" s="31"/>
      <c r="BY191" s="31"/>
      <c r="BZ191" s="31"/>
      <c r="CA191" s="31"/>
      <c r="CB191" s="31"/>
      <c r="CC191" s="31"/>
      <c r="CD191" s="31"/>
      <c r="CE191" s="31"/>
      <c r="CF191" s="31"/>
      <c r="CG191" s="31"/>
      <c r="CH191" s="31"/>
      <c r="CI191" s="31"/>
      <c r="CJ191" s="31"/>
      <c r="CK191" s="31"/>
      <c r="CL191" s="31"/>
      <c r="CM191" s="31"/>
      <c r="CN191" s="31"/>
      <c r="CO191" s="31"/>
      <c r="CP191" s="31"/>
      <c r="CQ191" s="31"/>
      <c r="CR191" s="31"/>
      <c r="CS191" s="31"/>
      <c r="CT191" s="31"/>
      <c r="CU191" s="31"/>
      <c r="CV191" s="31"/>
      <c r="CW191" s="31"/>
      <c r="CX191" s="31"/>
      <c r="CY191" s="31"/>
      <c r="CZ191" s="31"/>
      <c r="DA191" s="31"/>
      <c r="DB191" s="31"/>
      <c r="DC191" s="31"/>
      <c r="DD191" s="31"/>
      <c r="DE191" s="31"/>
      <c r="DF191" s="31"/>
      <c r="DG191" s="31"/>
      <c r="DH191" s="31"/>
      <c r="DI191" s="31"/>
      <c r="DJ191" s="31"/>
      <c r="DK191" s="31"/>
      <c r="DL191" s="31"/>
      <c r="DM191" s="31"/>
      <c r="DN191" s="31"/>
      <c r="DO191" s="31"/>
      <c r="DP191" s="31"/>
      <c r="DQ191" s="31"/>
      <c r="DR191" s="31"/>
      <c r="DS191" s="31"/>
      <c r="DT191" s="31"/>
      <c r="DU191" s="31"/>
      <c r="DV191" s="31"/>
      <c r="DW191" s="31"/>
      <c r="DX191" s="31"/>
      <c r="DY191" s="31"/>
      <c r="DZ191" s="31"/>
      <c r="EA191" s="31"/>
      <c r="EB191" s="31"/>
      <c r="EC191" s="31"/>
      <c r="ED191" s="31"/>
      <c r="EE191" s="31"/>
      <c r="EF191" s="31"/>
      <c r="EG191" s="31"/>
      <c r="EH191" s="31"/>
      <c r="EI191" s="31"/>
      <c r="EJ191" s="31"/>
      <c r="EK191" s="31"/>
      <c r="EL191" s="31"/>
      <c r="EM191" s="31"/>
      <c r="EN191" s="31"/>
      <c r="EO191" s="31"/>
      <c r="EP191" s="31"/>
      <c r="EQ191" s="31"/>
      <c r="ER191" s="31"/>
      <c r="ES191" s="31"/>
      <c r="ET191" s="31"/>
      <c r="EU191" s="31"/>
      <c r="EV191" s="31"/>
      <c r="EW191" s="31"/>
      <c r="EX191" s="31"/>
      <c r="EY191" s="31"/>
      <c r="EZ191" s="31"/>
      <c r="FA191" s="31"/>
      <c r="FB191" s="31"/>
      <c r="FC191" s="31"/>
      <c r="FD191" s="31"/>
      <c r="FE191" s="31"/>
      <c r="FF191" s="31"/>
      <c r="FG191" s="31"/>
      <c r="FH191" s="31"/>
      <c r="FI191" s="31"/>
      <c r="FJ191" s="31"/>
      <c r="FK191" s="31"/>
      <c r="FL191" s="31"/>
      <c r="FM191" s="31"/>
      <c r="FN191" s="31"/>
      <c r="FO191" s="31"/>
      <c r="FP191" s="31"/>
      <c r="FQ191" s="31"/>
      <c r="FR191" s="31"/>
      <c r="FS191" s="31"/>
      <c r="FT191" s="31"/>
      <c r="FU191" s="31"/>
      <c r="FV191" s="31"/>
      <c r="FW191" s="31"/>
      <c r="FX191" s="31"/>
      <c r="FY191" s="31"/>
      <c r="FZ191" s="31"/>
      <c r="GA191" s="31"/>
      <c r="GB191" s="31"/>
      <c r="GC191" s="31"/>
      <c r="GD191" s="31"/>
      <c r="GE191" s="31"/>
      <c r="GF191" s="31"/>
      <c r="GG191" s="31"/>
      <c r="GH191" s="31"/>
      <c r="GI191" s="31"/>
      <c r="GJ191" s="31"/>
      <c r="GK191" s="31"/>
      <c r="GL191" s="31"/>
      <c r="GM191" s="31"/>
      <c r="GN191" s="31"/>
      <c r="GO191" s="31"/>
      <c r="GP191" s="31"/>
      <c r="GQ191" s="31"/>
      <c r="GR191" s="31"/>
      <c r="GS191" s="31"/>
      <c r="GT191" s="31"/>
      <c r="GU191" s="31"/>
      <c r="GV191" s="31"/>
      <c r="GW191" s="31"/>
      <c r="GX191" s="31"/>
      <c r="GY191" s="31"/>
      <c r="GZ191" s="31"/>
      <c r="HA191" s="31"/>
      <c r="HB191" s="31"/>
      <c r="HC191" s="31"/>
      <c r="HD191" s="31"/>
      <c r="HE191" s="31"/>
      <c r="HF191" s="31"/>
      <c r="HG191" s="31"/>
      <c r="HH191" s="31"/>
      <c r="HI191" s="31"/>
      <c r="HJ191" s="31"/>
      <c r="HK191" s="31"/>
      <c r="HL191" s="31"/>
      <c r="HM191" s="31"/>
      <c r="HN191" s="31"/>
      <c r="HO191" s="31"/>
      <c r="HP191" s="31"/>
      <c r="HQ191" s="31"/>
      <c r="HR191" s="31"/>
      <c r="HS191" s="31"/>
      <c r="HT191" s="31"/>
      <c r="HU191" s="31"/>
      <c r="HV191" s="31"/>
      <c r="HW191" s="31"/>
      <c r="HX191" s="31"/>
      <c r="HY191" s="31"/>
      <c r="HZ191" s="31"/>
      <c r="IA191" s="31"/>
      <c r="IB191" s="31"/>
      <c r="IC191" s="31"/>
    </row>
    <row r="192" spans="1:237" ht="21.75" customHeight="1" x14ac:dyDescent="0.25">
      <c r="A192" s="25"/>
      <c r="B192" s="26"/>
      <c r="C192" s="51"/>
      <c r="D192" s="106" t="s">
        <v>19</v>
      </c>
      <c r="E192" s="106"/>
      <c r="F192" s="107"/>
      <c r="G192" s="16"/>
      <c r="H192" s="28">
        <f t="shared" ref="H192:H203" si="92">SUM(I192:T192)</f>
        <v>78098941</v>
      </c>
      <c r="I192" s="29">
        <v>7991136</v>
      </c>
      <c r="J192" s="29">
        <v>9122930</v>
      </c>
      <c r="K192" s="29">
        <v>6848680</v>
      </c>
      <c r="L192" s="29">
        <v>5962573</v>
      </c>
      <c r="M192" s="29">
        <v>6287669</v>
      </c>
      <c r="N192" s="29">
        <v>6202045</v>
      </c>
      <c r="O192" s="29">
        <v>5348405</v>
      </c>
      <c r="P192" s="29">
        <v>4859913</v>
      </c>
      <c r="Q192" s="29">
        <v>7429761</v>
      </c>
      <c r="R192" s="29">
        <v>6481921</v>
      </c>
      <c r="S192" s="29">
        <v>4912267</v>
      </c>
      <c r="T192" s="29">
        <v>6651641</v>
      </c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16"/>
      <c r="EL192" s="16"/>
      <c r="EM192" s="16"/>
      <c r="EN192" s="16"/>
      <c r="EO192" s="16"/>
      <c r="EP192" s="16"/>
      <c r="EQ192" s="16"/>
      <c r="ER192" s="16"/>
      <c r="ES192" s="16"/>
      <c r="ET192" s="16"/>
      <c r="EU192" s="16"/>
      <c r="EV192" s="16"/>
      <c r="EW192" s="16"/>
      <c r="EX192" s="16"/>
      <c r="EY192" s="16"/>
      <c r="EZ192" s="16"/>
      <c r="FA192" s="16"/>
      <c r="FB192" s="16"/>
      <c r="FC192" s="16"/>
      <c r="FD192" s="16"/>
      <c r="FE192" s="16"/>
      <c r="FF192" s="16"/>
      <c r="FG192" s="16"/>
      <c r="FH192" s="16"/>
      <c r="FI192" s="16"/>
      <c r="FJ192" s="16"/>
      <c r="FK192" s="16"/>
      <c r="FL192" s="16"/>
      <c r="FM192" s="16"/>
      <c r="FN192" s="16"/>
      <c r="FO192" s="16"/>
      <c r="FP192" s="16"/>
      <c r="FQ192" s="16"/>
      <c r="FR192" s="16"/>
      <c r="FS192" s="16"/>
      <c r="FT192" s="16"/>
      <c r="FU192" s="16"/>
      <c r="FV192" s="16"/>
      <c r="FW192" s="16"/>
      <c r="FX192" s="16"/>
      <c r="FY192" s="16"/>
      <c r="FZ192" s="16"/>
      <c r="GA192" s="16"/>
      <c r="GB192" s="16"/>
      <c r="GC192" s="16"/>
      <c r="GD192" s="16"/>
      <c r="GE192" s="16"/>
      <c r="GF192" s="16"/>
      <c r="GG192" s="16"/>
      <c r="GH192" s="16"/>
      <c r="GI192" s="16"/>
      <c r="GJ192" s="16"/>
      <c r="GK192" s="16"/>
      <c r="GL192" s="16"/>
      <c r="GM192" s="16"/>
      <c r="GN192" s="16"/>
      <c r="GO192" s="16"/>
      <c r="GP192" s="16"/>
      <c r="GQ192" s="16"/>
      <c r="GR192" s="16"/>
      <c r="GS192" s="16"/>
      <c r="GT192" s="16"/>
      <c r="GU192" s="16"/>
      <c r="GV192" s="16"/>
      <c r="GW192" s="16"/>
      <c r="GX192" s="16"/>
      <c r="GY192" s="16"/>
      <c r="GZ192" s="16"/>
      <c r="HA192" s="16"/>
      <c r="HB192" s="16"/>
      <c r="HC192" s="16"/>
      <c r="HD192" s="16"/>
      <c r="HE192" s="16"/>
      <c r="HF192" s="16"/>
      <c r="HG192" s="16"/>
      <c r="HH192" s="16"/>
      <c r="HI192" s="16"/>
      <c r="HJ192" s="16"/>
      <c r="HK192" s="16"/>
      <c r="HL192" s="16"/>
      <c r="HM192" s="16"/>
      <c r="HN192" s="16"/>
      <c r="HO192" s="16"/>
      <c r="HP192" s="16"/>
      <c r="HQ192" s="16"/>
      <c r="HR192" s="16"/>
      <c r="HS192" s="16"/>
      <c r="HT192" s="16"/>
      <c r="HU192" s="16"/>
      <c r="HV192" s="16"/>
      <c r="HW192" s="16"/>
      <c r="HX192" s="16"/>
      <c r="HY192" s="16"/>
      <c r="HZ192" s="16"/>
      <c r="IA192" s="16"/>
      <c r="IB192" s="16"/>
      <c r="IC192" s="16"/>
    </row>
    <row r="193" spans="1:237" ht="20.25" customHeight="1" x14ac:dyDescent="0.25">
      <c r="A193" s="25"/>
      <c r="B193" s="26"/>
      <c r="C193" s="51"/>
      <c r="D193" s="106" t="s">
        <v>20</v>
      </c>
      <c r="E193" s="106"/>
      <c r="F193" s="107"/>
      <c r="G193" s="16"/>
      <c r="H193" s="28">
        <f t="shared" si="92"/>
        <v>113837251</v>
      </c>
      <c r="I193" s="29">
        <v>3273150</v>
      </c>
      <c r="J193" s="29">
        <v>6582041</v>
      </c>
      <c r="K193" s="29">
        <v>6615813</v>
      </c>
      <c r="L193" s="29">
        <v>8962376</v>
      </c>
      <c r="M193" s="29">
        <v>10306938</v>
      </c>
      <c r="N193" s="29">
        <v>13114737</v>
      </c>
      <c r="O193" s="29">
        <v>9276326</v>
      </c>
      <c r="P193" s="29">
        <v>12131104</v>
      </c>
      <c r="Q193" s="29">
        <v>6460509</v>
      </c>
      <c r="R193" s="29">
        <v>11875367</v>
      </c>
      <c r="S193" s="29">
        <v>14475816</v>
      </c>
      <c r="T193" s="29">
        <v>10763074</v>
      </c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  <c r="GB193" s="16"/>
      <c r="GC193" s="16"/>
      <c r="GD193" s="16"/>
      <c r="GE193" s="16"/>
      <c r="GF193" s="16"/>
      <c r="GG193" s="16"/>
      <c r="GH193" s="16"/>
      <c r="GI193" s="16"/>
      <c r="GJ193" s="16"/>
      <c r="GK193" s="16"/>
      <c r="GL193" s="16"/>
      <c r="GM193" s="16"/>
      <c r="GN193" s="16"/>
      <c r="GO193" s="16"/>
      <c r="GP193" s="16"/>
      <c r="GQ193" s="16"/>
      <c r="GR193" s="16"/>
      <c r="GS193" s="16"/>
      <c r="GT193" s="16"/>
      <c r="GU193" s="16"/>
      <c r="GV193" s="16"/>
      <c r="GW193" s="16"/>
      <c r="GX193" s="16"/>
      <c r="GY193" s="16"/>
      <c r="GZ193" s="16"/>
      <c r="HA193" s="16"/>
      <c r="HB193" s="16"/>
      <c r="HC193" s="16"/>
      <c r="HD193" s="16"/>
      <c r="HE193" s="16"/>
      <c r="HF193" s="16"/>
      <c r="HG193" s="16"/>
      <c r="HH193" s="16"/>
      <c r="HI193" s="16"/>
      <c r="HJ193" s="16"/>
      <c r="HK193" s="16"/>
      <c r="HL193" s="16"/>
      <c r="HM193" s="16"/>
      <c r="HN193" s="16"/>
      <c r="HO193" s="16"/>
      <c r="HP193" s="16"/>
      <c r="HQ193" s="16"/>
      <c r="HR193" s="16"/>
      <c r="HS193" s="16"/>
      <c r="HT193" s="16"/>
      <c r="HU193" s="16"/>
      <c r="HV193" s="16"/>
      <c r="HW193" s="16"/>
      <c r="HX193" s="16"/>
      <c r="HY193" s="16"/>
      <c r="HZ193" s="16"/>
      <c r="IA193" s="16"/>
      <c r="IB193" s="16"/>
      <c r="IC193" s="16"/>
    </row>
    <row r="194" spans="1:237" ht="21.75" customHeight="1" x14ac:dyDescent="0.25">
      <c r="A194" s="25"/>
      <c r="B194" s="26"/>
      <c r="C194" s="51"/>
      <c r="D194" s="106" t="s">
        <v>21</v>
      </c>
      <c r="E194" s="106"/>
      <c r="F194" s="107"/>
      <c r="G194" s="16"/>
      <c r="H194" s="28">
        <f t="shared" si="92"/>
        <v>16843087</v>
      </c>
      <c r="I194" s="29">
        <v>1156964</v>
      </c>
      <c r="J194" s="29">
        <v>1056517</v>
      </c>
      <c r="K194" s="29">
        <v>1547436</v>
      </c>
      <c r="L194" s="29">
        <v>1321653</v>
      </c>
      <c r="M194" s="29">
        <v>1526410</v>
      </c>
      <c r="N194" s="29">
        <v>1599597</v>
      </c>
      <c r="O194" s="29">
        <v>1359500</v>
      </c>
      <c r="P194" s="29">
        <v>1277981</v>
      </c>
      <c r="Q194" s="29">
        <v>1679703</v>
      </c>
      <c r="R194" s="29">
        <v>1394580</v>
      </c>
      <c r="S194" s="29">
        <v>1551151</v>
      </c>
      <c r="T194" s="29">
        <v>1371595</v>
      </c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  <c r="FZ194" s="16"/>
      <c r="GA194" s="16"/>
      <c r="GB194" s="16"/>
      <c r="GC194" s="16"/>
      <c r="GD194" s="16"/>
      <c r="GE194" s="16"/>
      <c r="GF194" s="16"/>
      <c r="GG194" s="16"/>
      <c r="GH194" s="16"/>
      <c r="GI194" s="16"/>
      <c r="GJ194" s="16"/>
      <c r="GK194" s="16"/>
      <c r="GL194" s="16"/>
      <c r="GM194" s="16"/>
      <c r="GN194" s="16"/>
      <c r="GO194" s="16"/>
      <c r="GP194" s="16"/>
      <c r="GQ194" s="16"/>
      <c r="GR194" s="16"/>
      <c r="GS194" s="16"/>
      <c r="GT194" s="16"/>
      <c r="GU194" s="16"/>
      <c r="GV194" s="16"/>
      <c r="GW194" s="16"/>
      <c r="GX194" s="16"/>
      <c r="GY194" s="16"/>
      <c r="GZ194" s="16"/>
      <c r="HA194" s="16"/>
      <c r="HB194" s="16"/>
      <c r="HC194" s="16"/>
      <c r="HD194" s="16"/>
      <c r="HE194" s="16"/>
      <c r="HF194" s="16"/>
      <c r="HG194" s="16"/>
      <c r="HH194" s="16"/>
      <c r="HI194" s="16"/>
      <c r="HJ194" s="16"/>
      <c r="HK194" s="16"/>
      <c r="HL194" s="16"/>
      <c r="HM194" s="16"/>
      <c r="HN194" s="16"/>
      <c r="HO194" s="16"/>
      <c r="HP194" s="16"/>
      <c r="HQ194" s="16"/>
      <c r="HR194" s="16"/>
      <c r="HS194" s="16"/>
      <c r="HT194" s="16"/>
      <c r="HU194" s="16"/>
      <c r="HV194" s="16"/>
      <c r="HW194" s="16"/>
      <c r="HX194" s="16"/>
      <c r="HY194" s="16"/>
      <c r="HZ194" s="16"/>
      <c r="IA194" s="16"/>
      <c r="IB194" s="16"/>
      <c r="IC194" s="16"/>
    </row>
    <row r="195" spans="1:237" ht="37.5" customHeight="1" x14ac:dyDescent="0.25">
      <c r="A195" s="25"/>
      <c r="B195" s="26"/>
      <c r="C195" s="51"/>
      <c r="D195" s="116" t="s">
        <v>191</v>
      </c>
      <c r="E195" s="116"/>
      <c r="F195" s="117"/>
      <c r="G195" s="16"/>
      <c r="H195" s="28">
        <f t="shared" si="92"/>
        <v>34332871</v>
      </c>
      <c r="I195" s="29">
        <v>2998276</v>
      </c>
      <c r="J195" s="29">
        <v>3056756</v>
      </c>
      <c r="K195" s="29">
        <v>2163081</v>
      </c>
      <c r="L195" s="29">
        <v>2853836</v>
      </c>
      <c r="M195" s="29">
        <v>4497231</v>
      </c>
      <c r="N195" s="29">
        <v>3124916</v>
      </c>
      <c r="O195" s="29">
        <v>2422697</v>
      </c>
      <c r="P195" s="29">
        <v>3035979</v>
      </c>
      <c r="Q195" s="29">
        <v>2616774</v>
      </c>
      <c r="R195" s="29">
        <v>2129871</v>
      </c>
      <c r="S195" s="29">
        <v>2614575</v>
      </c>
      <c r="T195" s="29">
        <v>2818879</v>
      </c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16"/>
      <c r="FT195" s="16"/>
      <c r="FU195" s="16"/>
      <c r="FV195" s="16"/>
      <c r="FW195" s="16"/>
      <c r="FX195" s="16"/>
      <c r="FY195" s="16"/>
      <c r="FZ195" s="16"/>
      <c r="GA195" s="16"/>
      <c r="GB195" s="16"/>
      <c r="GC195" s="16"/>
      <c r="GD195" s="16"/>
      <c r="GE195" s="16"/>
      <c r="GF195" s="16"/>
      <c r="GG195" s="16"/>
      <c r="GH195" s="16"/>
      <c r="GI195" s="16"/>
      <c r="GJ195" s="16"/>
      <c r="GK195" s="16"/>
      <c r="GL195" s="16"/>
      <c r="GM195" s="16"/>
      <c r="GN195" s="16"/>
      <c r="GO195" s="16"/>
      <c r="GP195" s="16"/>
      <c r="GQ195" s="16"/>
      <c r="GR195" s="16"/>
      <c r="GS195" s="16"/>
      <c r="GT195" s="16"/>
      <c r="GU195" s="16"/>
      <c r="GV195" s="16"/>
      <c r="GW195" s="16"/>
      <c r="GX195" s="16"/>
      <c r="GY195" s="16"/>
      <c r="GZ195" s="16"/>
      <c r="HA195" s="16"/>
      <c r="HB195" s="16"/>
      <c r="HC195" s="16"/>
      <c r="HD195" s="16"/>
      <c r="HE195" s="16"/>
      <c r="HF195" s="16"/>
      <c r="HG195" s="16"/>
      <c r="HH195" s="16"/>
      <c r="HI195" s="16"/>
      <c r="HJ195" s="16"/>
      <c r="HK195" s="16"/>
      <c r="HL195" s="16"/>
      <c r="HM195" s="16"/>
      <c r="HN195" s="16"/>
      <c r="HO195" s="16"/>
      <c r="HP195" s="16"/>
      <c r="HQ195" s="16"/>
      <c r="HR195" s="16"/>
      <c r="HS195" s="16"/>
      <c r="HT195" s="16"/>
      <c r="HU195" s="16"/>
      <c r="HV195" s="16"/>
      <c r="HW195" s="16"/>
      <c r="HX195" s="16"/>
      <c r="HY195" s="16"/>
      <c r="HZ195" s="16"/>
      <c r="IA195" s="16"/>
      <c r="IB195" s="16"/>
      <c r="IC195" s="16"/>
    </row>
    <row r="196" spans="1:237" ht="40.5" customHeight="1" x14ac:dyDescent="0.25">
      <c r="A196" s="25"/>
      <c r="B196" s="26"/>
      <c r="C196" s="51"/>
      <c r="D196" s="116" t="s">
        <v>29</v>
      </c>
      <c r="E196" s="116"/>
      <c r="F196" s="117"/>
      <c r="G196" s="16"/>
      <c r="H196" s="28">
        <f t="shared" si="92"/>
        <v>11383033</v>
      </c>
      <c r="I196" s="29">
        <v>994076</v>
      </c>
      <c r="J196" s="29">
        <v>1013465</v>
      </c>
      <c r="K196" s="29">
        <v>717167</v>
      </c>
      <c r="L196" s="29">
        <v>946187</v>
      </c>
      <c r="M196" s="29">
        <v>1491053</v>
      </c>
      <c r="N196" s="29">
        <v>1036063</v>
      </c>
      <c r="O196" s="29">
        <v>803243</v>
      </c>
      <c r="P196" s="29">
        <v>1006576</v>
      </c>
      <c r="Q196" s="29">
        <v>867589</v>
      </c>
      <c r="R196" s="29">
        <v>706157</v>
      </c>
      <c r="S196" s="29">
        <v>866860</v>
      </c>
      <c r="T196" s="29">
        <v>934597</v>
      </c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  <c r="EL196" s="16"/>
      <c r="EM196" s="16"/>
      <c r="EN196" s="16"/>
      <c r="EO196" s="16"/>
      <c r="EP196" s="16"/>
      <c r="EQ196" s="16"/>
      <c r="ER196" s="16"/>
      <c r="ES196" s="16"/>
      <c r="ET196" s="16"/>
      <c r="EU196" s="16"/>
      <c r="EV196" s="16"/>
      <c r="EW196" s="16"/>
      <c r="EX196" s="16"/>
      <c r="EY196" s="16"/>
      <c r="EZ196" s="16"/>
      <c r="FA196" s="16"/>
      <c r="FB196" s="16"/>
      <c r="FC196" s="16"/>
      <c r="FD196" s="16"/>
      <c r="FE196" s="16"/>
      <c r="FF196" s="16"/>
      <c r="FG196" s="16"/>
      <c r="FH196" s="16"/>
      <c r="FI196" s="16"/>
      <c r="FJ196" s="16"/>
      <c r="FK196" s="16"/>
      <c r="FL196" s="16"/>
      <c r="FM196" s="16"/>
      <c r="FN196" s="16"/>
      <c r="FO196" s="16"/>
      <c r="FP196" s="16"/>
      <c r="FQ196" s="16"/>
      <c r="FR196" s="16"/>
      <c r="FS196" s="16"/>
      <c r="FT196" s="16"/>
      <c r="FU196" s="16"/>
      <c r="FV196" s="16"/>
      <c r="FW196" s="16"/>
      <c r="FX196" s="16"/>
      <c r="FY196" s="16"/>
      <c r="FZ196" s="16"/>
      <c r="GA196" s="16"/>
      <c r="GB196" s="16"/>
      <c r="GC196" s="16"/>
      <c r="GD196" s="16"/>
      <c r="GE196" s="16"/>
      <c r="GF196" s="16"/>
      <c r="GG196" s="16"/>
      <c r="GH196" s="16"/>
      <c r="GI196" s="16"/>
      <c r="GJ196" s="16"/>
      <c r="GK196" s="16"/>
      <c r="GL196" s="16"/>
      <c r="GM196" s="16"/>
      <c r="GN196" s="16"/>
      <c r="GO196" s="16"/>
      <c r="GP196" s="16"/>
      <c r="GQ196" s="16"/>
      <c r="GR196" s="16"/>
      <c r="GS196" s="16"/>
      <c r="GT196" s="16"/>
      <c r="GU196" s="16"/>
      <c r="GV196" s="16"/>
      <c r="GW196" s="16"/>
      <c r="GX196" s="16"/>
      <c r="GY196" s="16"/>
      <c r="GZ196" s="16"/>
      <c r="HA196" s="16"/>
      <c r="HB196" s="16"/>
      <c r="HC196" s="16"/>
      <c r="HD196" s="16"/>
      <c r="HE196" s="16"/>
      <c r="HF196" s="16"/>
      <c r="HG196" s="16"/>
      <c r="HH196" s="16"/>
      <c r="HI196" s="16"/>
      <c r="HJ196" s="16"/>
      <c r="HK196" s="16"/>
      <c r="HL196" s="16"/>
      <c r="HM196" s="16"/>
      <c r="HN196" s="16"/>
      <c r="HO196" s="16"/>
      <c r="HP196" s="16"/>
      <c r="HQ196" s="16"/>
      <c r="HR196" s="16"/>
      <c r="HS196" s="16"/>
      <c r="HT196" s="16"/>
      <c r="HU196" s="16"/>
      <c r="HV196" s="16"/>
      <c r="HW196" s="16"/>
      <c r="HX196" s="16"/>
      <c r="HY196" s="16"/>
      <c r="HZ196" s="16"/>
      <c r="IA196" s="16"/>
      <c r="IB196" s="16"/>
      <c r="IC196" s="16"/>
    </row>
    <row r="197" spans="1:237" ht="20.25" customHeight="1" x14ac:dyDescent="0.25">
      <c r="A197" s="25"/>
      <c r="B197" s="26"/>
      <c r="C197" s="51"/>
      <c r="D197" s="106" t="s">
        <v>22</v>
      </c>
      <c r="E197" s="106"/>
      <c r="F197" s="107"/>
      <c r="G197" s="16"/>
      <c r="H197" s="28">
        <f t="shared" si="92"/>
        <v>437673494</v>
      </c>
      <c r="I197" s="29">
        <v>34987504</v>
      </c>
      <c r="J197" s="29">
        <v>40218536</v>
      </c>
      <c r="K197" s="29">
        <v>36810403</v>
      </c>
      <c r="L197" s="29">
        <v>36600764</v>
      </c>
      <c r="M197" s="29">
        <v>37395098</v>
      </c>
      <c r="N197" s="29">
        <v>41424772</v>
      </c>
      <c r="O197" s="29">
        <v>41084175</v>
      </c>
      <c r="P197" s="29">
        <v>29831423</v>
      </c>
      <c r="Q197" s="29">
        <v>36671086</v>
      </c>
      <c r="R197" s="29">
        <v>37290984</v>
      </c>
      <c r="S197" s="29">
        <v>32258222</v>
      </c>
      <c r="T197" s="29">
        <v>33100527</v>
      </c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  <c r="EF197" s="16"/>
      <c r="EG197" s="16"/>
      <c r="EH197" s="16"/>
      <c r="EI197" s="16"/>
      <c r="EJ197" s="16"/>
      <c r="EK197" s="16"/>
      <c r="EL197" s="16"/>
      <c r="EM197" s="16"/>
      <c r="EN197" s="16"/>
      <c r="EO197" s="16"/>
      <c r="EP197" s="16"/>
      <c r="EQ197" s="16"/>
      <c r="ER197" s="16"/>
      <c r="ES197" s="16"/>
      <c r="ET197" s="16"/>
      <c r="EU197" s="16"/>
      <c r="EV197" s="16"/>
      <c r="EW197" s="16"/>
      <c r="EX197" s="16"/>
      <c r="EY197" s="16"/>
      <c r="EZ197" s="16"/>
      <c r="FA197" s="16"/>
      <c r="FB197" s="16"/>
      <c r="FC197" s="16"/>
      <c r="FD197" s="16"/>
      <c r="FE197" s="16"/>
      <c r="FF197" s="16"/>
      <c r="FG197" s="16"/>
      <c r="FH197" s="16"/>
      <c r="FI197" s="16"/>
      <c r="FJ197" s="16"/>
      <c r="FK197" s="16"/>
      <c r="FL197" s="16"/>
      <c r="FM197" s="16"/>
      <c r="FN197" s="16"/>
      <c r="FO197" s="16"/>
      <c r="FP197" s="16"/>
      <c r="FQ197" s="16"/>
      <c r="FR197" s="16"/>
      <c r="FS197" s="16"/>
      <c r="FT197" s="16"/>
      <c r="FU197" s="16"/>
      <c r="FV197" s="16"/>
      <c r="FW197" s="16"/>
      <c r="FX197" s="16"/>
      <c r="FY197" s="16"/>
      <c r="FZ197" s="16"/>
      <c r="GA197" s="16"/>
      <c r="GB197" s="16"/>
      <c r="GC197" s="16"/>
      <c r="GD197" s="16"/>
      <c r="GE197" s="16"/>
      <c r="GF197" s="16"/>
      <c r="GG197" s="16"/>
      <c r="GH197" s="16"/>
      <c r="GI197" s="16"/>
      <c r="GJ197" s="16"/>
      <c r="GK197" s="16"/>
      <c r="GL197" s="16"/>
      <c r="GM197" s="16"/>
      <c r="GN197" s="16"/>
      <c r="GO197" s="16"/>
      <c r="GP197" s="16"/>
      <c r="GQ197" s="16"/>
      <c r="GR197" s="16"/>
      <c r="GS197" s="16"/>
      <c r="GT197" s="16"/>
      <c r="GU197" s="16"/>
      <c r="GV197" s="16"/>
      <c r="GW197" s="16"/>
      <c r="GX197" s="16"/>
      <c r="GY197" s="16"/>
      <c r="GZ197" s="16"/>
      <c r="HA197" s="16"/>
      <c r="HB197" s="16"/>
      <c r="HC197" s="16"/>
      <c r="HD197" s="16"/>
      <c r="HE197" s="16"/>
      <c r="HF197" s="16"/>
      <c r="HG197" s="16"/>
      <c r="HH197" s="16"/>
      <c r="HI197" s="16"/>
      <c r="HJ197" s="16"/>
      <c r="HK197" s="16"/>
      <c r="HL197" s="16"/>
      <c r="HM197" s="16"/>
      <c r="HN197" s="16"/>
      <c r="HO197" s="16"/>
      <c r="HP197" s="16"/>
      <c r="HQ197" s="16"/>
      <c r="HR197" s="16"/>
      <c r="HS197" s="16"/>
      <c r="HT197" s="16"/>
      <c r="HU197" s="16"/>
      <c r="HV197" s="16"/>
      <c r="HW197" s="16"/>
      <c r="HX197" s="16"/>
      <c r="HY197" s="16"/>
      <c r="HZ197" s="16"/>
      <c r="IA197" s="16"/>
      <c r="IB197" s="16"/>
      <c r="IC197" s="16"/>
    </row>
    <row r="198" spans="1:237" ht="26.25" customHeight="1" x14ac:dyDescent="0.25">
      <c r="A198" s="25"/>
      <c r="B198" s="26"/>
      <c r="C198" s="51"/>
      <c r="D198" s="106" t="s">
        <v>23</v>
      </c>
      <c r="E198" s="106"/>
      <c r="F198" s="107"/>
      <c r="G198" s="16"/>
      <c r="H198" s="28">
        <f t="shared" si="92"/>
        <v>1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1</v>
      </c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6"/>
      <c r="EZ198" s="16"/>
      <c r="FA198" s="16"/>
      <c r="FB198" s="16"/>
      <c r="FC198" s="16"/>
      <c r="FD198" s="16"/>
      <c r="FE198" s="16"/>
      <c r="FF198" s="16"/>
      <c r="FG198" s="16"/>
      <c r="FH198" s="16"/>
      <c r="FI198" s="16"/>
      <c r="FJ198" s="16"/>
      <c r="FK198" s="16"/>
      <c r="FL198" s="16"/>
      <c r="FM198" s="16"/>
      <c r="FN198" s="16"/>
      <c r="FO198" s="16"/>
      <c r="FP198" s="16"/>
      <c r="FQ198" s="16"/>
      <c r="FR198" s="16"/>
      <c r="FS198" s="16"/>
      <c r="FT198" s="16"/>
      <c r="FU198" s="16"/>
      <c r="FV198" s="16"/>
      <c r="FW198" s="16"/>
      <c r="FX198" s="16"/>
      <c r="FY198" s="16"/>
      <c r="FZ198" s="16"/>
      <c r="GA198" s="16"/>
      <c r="GB198" s="16"/>
      <c r="GC198" s="16"/>
      <c r="GD198" s="16"/>
      <c r="GE198" s="16"/>
      <c r="GF198" s="16"/>
      <c r="GG198" s="16"/>
      <c r="GH198" s="16"/>
      <c r="GI198" s="16"/>
      <c r="GJ198" s="16"/>
      <c r="GK198" s="16"/>
      <c r="GL198" s="16"/>
      <c r="GM198" s="16"/>
      <c r="GN198" s="16"/>
      <c r="GO198" s="16"/>
      <c r="GP198" s="16"/>
      <c r="GQ198" s="16"/>
      <c r="GR198" s="16"/>
      <c r="GS198" s="16"/>
      <c r="GT198" s="16"/>
      <c r="GU198" s="16"/>
      <c r="GV198" s="16"/>
      <c r="GW198" s="16"/>
      <c r="GX198" s="16"/>
      <c r="GY198" s="16"/>
      <c r="GZ198" s="16"/>
      <c r="HA198" s="16"/>
      <c r="HB198" s="16"/>
      <c r="HC198" s="16"/>
      <c r="HD198" s="16"/>
      <c r="HE198" s="16"/>
      <c r="HF198" s="16"/>
      <c r="HG198" s="16"/>
      <c r="HH198" s="16"/>
      <c r="HI198" s="16"/>
      <c r="HJ198" s="16"/>
      <c r="HK198" s="16"/>
      <c r="HL198" s="16"/>
      <c r="HM198" s="16"/>
      <c r="HN198" s="16"/>
      <c r="HO198" s="16"/>
      <c r="HP198" s="16"/>
      <c r="HQ198" s="16"/>
      <c r="HR198" s="16"/>
      <c r="HS198" s="16"/>
      <c r="HT198" s="16"/>
      <c r="HU198" s="16"/>
      <c r="HV198" s="16"/>
      <c r="HW198" s="16"/>
      <c r="HX198" s="16"/>
      <c r="HY198" s="16"/>
      <c r="HZ198" s="16"/>
      <c r="IA198" s="16"/>
      <c r="IB198" s="16"/>
      <c r="IC198" s="16"/>
    </row>
    <row r="199" spans="1:237" ht="36.75" customHeight="1" x14ac:dyDescent="0.25">
      <c r="A199" s="25"/>
      <c r="B199" s="26"/>
      <c r="C199" s="51"/>
      <c r="D199" s="106" t="s">
        <v>24</v>
      </c>
      <c r="E199" s="106"/>
      <c r="F199" s="107"/>
      <c r="G199" s="16"/>
      <c r="H199" s="28">
        <f t="shared" si="92"/>
        <v>34838232</v>
      </c>
      <c r="I199" s="29">
        <v>2903186</v>
      </c>
      <c r="J199" s="29">
        <v>2903186</v>
      </c>
      <c r="K199" s="29">
        <v>2903186</v>
      </c>
      <c r="L199" s="29">
        <v>2903186</v>
      </c>
      <c r="M199" s="29">
        <v>2903186</v>
      </c>
      <c r="N199" s="29">
        <v>2903186</v>
      </c>
      <c r="O199" s="29">
        <v>2903186</v>
      </c>
      <c r="P199" s="29">
        <v>2903186</v>
      </c>
      <c r="Q199" s="29">
        <v>2903186</v>
      </c>
      <c r="R199" s="29">
        <v>2903186</v>
      </c>
      <c r="S199" s="29">
        <v>2903186</v>
      </c>
      <c r="T199" s="29">
        <v>2903186</v>
      </c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6"/>
      <c r="EZ199" s="16"/>
      <c r="FA199" s="16"/>
      <c r="FB199" s="16"/>
      <c r="FC199" s="16"/>
      <c r="FD199" s="16"/>
      <c r="FE199" s="16"/>
      <c r="FF199" s="16"/>
      <c r="FG199" s="16"/>
      <c r="FH199" s="16"/>
      <c r="FI199" s="16"/>
      <c r="FJ199" s="16"/>
      <c r="FK199" s="16"/>
      <c r="FL199" s="16"/>
      <c r="FM199" s="16"/>
      <c r="FN199" s="16"/>
      <c r="FO199" s="16"/>
      <c r="FP199" s="16"/>
      <c r="FQ199" s="16"/>
      <c r="FR199" s="16"/>
      <c r="FS199" s="16"/>
      <c r="FT199" s="16"/>
      <c r="FU199" s="16"/>
      <c r="FV199" s="16"/>
      <c r="FW199" s="16"/>
      <c r="FX199" s="16"/>
      <c r="FY199" s="16"/>
      <c r="FZ199" s="16"/>
      <c r="GA199" s="16"/>
      <c r="GB199" s="16"/>
      <c r="GC199" s="16"/>
      <c r="GD199" s="16"/>
      <c r="GE199" s="16"/>
      <c r="GF199" s="16"/>
      <c r="GG199" s="16"/>
      <c r="GH199" s="16"/>
      <c r="GI199" s="16"/>
      <c r="GJ199" s="16"/>
      <c r="GK199" s="16"/>
      <c r="GL199" s="16"/>
      <c r="GM199" s="16"/>
      <c r="GN199" s="16"/>
      <c r="GO199" s="16"/>
      <c r="GP199" s="16"/>
      <c r="GQ199" s="16"/>
      <c r="GR199" s="16"/>
      <c r="GS199" s="16"/>
      <c r="GT199" s="16"/>
      <c r="GU199" s="16"/>
      <c r="GV199" s="16"/>
      <c r="GW199" s="16"/>
      <c r="GX199" s="16"/>
      <c r="GY199" s="16"/>
      <c r="GZ199" s="16"/>
      <c r="HA199" s="16"/>
      <c r="HB199" s="16"/>
      <c r="HC199" s="16"/>
      <c r="HD199" s="16"/>
      <c r="HE199" s="16"/>
      <c r="HF199" s="16"/>
      <c r="HG199" s="16"/>
      <c r="HH199" s="16"/>
      <c r="HI199" s="16"/>
      <c r="HJ199" s="16"/>
      <c r="HK199" s="16"/>
      <c r="HL199" s="16"/>
      <c r="HM199" s="16"/>
      <c r="HN199" s="16"/>
      <c r="HO199" s="16"/>
      <c r="HP199" s="16"/>
      <c r="HQ199" s="16"/>
      <c r="HR199" s="16"/>
      <c r="HS199" s="16"/>
      <c r="HT199" s="16"/>
      <c r="HU199" s="16"/>
      <c r="HV199" s="16"/>
      <c r="HW199" s="16"/>
      <c r="HX199" s="16"/>
      <c r="HY199" s="16"/>
      <c r="HZ199" s="16"/>
      <c r="IA199" s="16"/>
      <c r="IB199" s="16"/>
      <c r="IC199" s="16"/>
    </row>
    <row r="200" spans="1:237" ht="30.75" customHeight="1" x14ac:dyDescent="0.25">
      <c r="A200" s="25"/>
      <c r="B200" s="26"/>
      <c r="C200" s="51"/>
      <c r="D200" s="106" t="s">
        <v>25</v>
      </c>
      <c r="E200" s="106"/>
      <c r="F200" s="107"/>
      <c r="G200" s="16"/>
      <c r="H200" s="28">
        <f t="shared" si="92"/>
        <v>6991097</v>
      </c>
      <c r="I200" s="29">
        <v>801375</v>
      </c>
      <c r="J200" s="29">
        <v>562361</v>
      </c>
      <c r="K200" s="29">
        <v>632435</v>
      </c>
      <c r="L200" s="29">
        <v>493511</v>
      </c>
      <c r="M200" s="29">
        <v>589041</v>
      </c>
      <c r="N200" s="29">
        <v>589912</v>
      </c>
      <c r="O200" s="29">
        <v>711433</v>
      </c>
      <c r="P200" s="29">
        <v>464993</v>
      </c>
      <c r="Q200" s="29">
        <v>641578</v>
      </c>
      <c r="R200" s="29">
        <v>446503</v>
      </c>
      <c r="S200" s="29">
        <v>545008</v>
      </c>
      <c r="T200" s="29">
        <v>512947</v>
      </c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6"/>
      <c r="EZ200" s="16"/>
      <c r="FA200" s="16"/>
      <c r="FB200" s="16"/>
      <c r="FC200" s="16"/>
      <c r="FD200" s="16"/>
      <c r="FE200" s="16"/>
      <c r="FF200" s="16"/>
      <c r="FG200" s="16"/>
      <c r="FH200" s="16"/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16"/>
      <c r="FT200" s="16"/>
      <c r="FU200" s="16"/>
      <c r="FV200" s="16"/>
      <c r="FW200" s="16"/>
      <c r="FX200" s="16"/>
      <c r="FY200" s="16"/>
      <c r="FZ200" s="16"/>
      <c r="GA200" s="16"/>
      <c r="GB200" s="16"/>
      <c r="GC200" s="16"/>
      <c r="GD200" s="16"/>
      <c r="GE200" s="16"/>
      <c r="GF200" s="16"/>
      <c r="GG200" s="16"/>
      <c r="GH200" s="16"/>
      <c r="GI200" s="16"/>
      <c r="GJ200" s="16"/>
      <c r="GK200" s="16"/>
      <c r="GL200" s="16"/>
      <c r="GM200" s="16"/>
      <c r="GN200" s="16"/>
      <c r="GO200" s="16"/>
      <c r="GP200" s="16"/>
      <c r="GQ200" s="16"/>
      <c r="GR200" s="16"/>
      <c r="GS200" s="16"/>
      <c r="GT200" s="16"/>
      <c r="GU200" s="16"/>
      <c r="GV200" s="16"/>
      <c r="GW200" s="16"/>
      <c r="GX200" s="16"/>
      <c r="GY200" s="16"/>
      <c r="GZ200" s="16"/>
      <c r="HA200" s="16"/>
      <c r="HB200" s="16"/>
      <c r="HC200" s="16"/>
      <c r="HD200" s="16"/>
      <c r="HE200" s="16"/>
      <c r="HF200" s="16"/>
      <c r="HG200" s="16"/>
      <c r="HH200" s="16"/>
      <c r="HI200" s="16"/>
      <c r="HJ200" s="16"/>
      <c r="HK200" s="16"/>
      <c r="HL200" s="16"/>
      <c r="HM200" s="16"/>
      <c r="HN200" s="16"/>
      <c r="HO200" s="16"/>
      <c r="HP200" s="16"/>
      <c r="HQ200" s="16"/>
      <c r="HR200" s="16"/>
      <c r="HS200" s="16"/>
      <c r="HT200" s="16"/>
      <c r="HU200" s="16"/>
      <c r="HV200" s="16"/>
      <c r="HW200" s="16"/>
      <c r="HX200" s="16"/>
      <c r="HY200" s="16"/>
      <c r="HZ200" s="16"/>
      <c r="IA200" s="16"/>
      <c r="IB200" s="16"/>
      <c r="IC200" s="16"/>
    </row>
    <row r="201" spans="1:237" ht="26.25" customHeight="1" x14ac:dyDescent="0.25">
      <c r="A201" s="25"/>
      <c r="B201" s="26"/>
      <c r="C201" s="51"/>
      <c r="D201" s="106" t="s">
        <v>26</v>
      </c>
      <c r="E201" s="106"/>
      <c r="F201" s="107"/>
      <c r="G201" s="16"/>
      <c r="H201" s="74">
        <f t="shared" si="92"/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30">
        <v>0</v>
      </c>
      <c r="T201" s="30">
        <v>0</v>
      </c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  <c r="EF201" s="16"/>
      <c r="EG201" s="16"/>
      <c r="EH201" s="16"/>
      <c r="EI201" s="16"/>
      <c r="EJ201" s="16"/>
      <c r="EK201" s="16"/>
      <c r="EL201" s="16"/>
      <c r="EM201" s="16"/>
      <c r="EN201" s="16"/>
      <c r="EO201" s="16"/>
      <c r="EP201" s="16"/>
      <c r="EQ201" s="16"/>
      <c r="ER201" s="16"/>
      <c r="ES201" s="16"/>
      <c r="ET201" s="16"/>
      <c r="EU201" s="16"/>
      <c r="EV201" s="16"/>
      <c r="EW201" s="16"/>
      <c r="EX201" s="16"/>
      <c r="EY201" s="16"/>
      <c r="EZ201" s="16"/>
      <c r="FA201" s="16"/>
      <c r="FB201" s="16"/>
      <c r="FC201" s="16"/>
      <c r="FD201" s="16"/>
      <c r="FE201" s="16"/>
      <c r="FF201" s="16"/>
      <c r="FG201" s="16"/>
      <c r="FH201" s="16"/>
      <c r="FI201" s="16"/>
      <c r="FJ201" s="16"/>
      <c r="FK201" s="16"/>
      <c r="FL201" s="16"/>
      <c r="FM201" s="16"/>
      <c r="FN201" s="16"/>
      <c r="FO201" s="16"/>
      <c r="FP201" s="16"/>
      <c r="FQ201" s="16"/>
      <c r="FR201" s="16"/>
      <c r="FS201" s="16"/>
      <c r="FT201" s="16"/>
      <c r="FU201" s="16"/>
      <c r="FV201" s="16"/>
      <c r="FW201" s="16"/>
      <c r="FX201" s="16"/>
      <c r="FY201" s="16"/>
      <c r="FZ201" s="16"/>
      <c r="GA201" s="16"/>
      <c r="GB201" s="16"/>
      <c r="GC201" s="16"/>
      <c r="GD201" s="16"/>
      <c r="GE201" s="16"/>
      <c r="GF201" s="16"/>
      <c r="GG201" s="16"/>
      <c r="GH201" s="16"/>
      <c r="GI201" s="16"/>
      <c r="GJ201" s="16"/>
      <c r="GK201" s="16"/>
      <c r="GL201" s="16"/>
      <c r="GM201" s="16"/>
      <c r="GN201" s="16"/>
      <c r="GO201" s="16"/>
      <c r="GP201" s="16"/>
      <c r="GQ201" s="16"/>
      <c r="GR201" s="16"/>
      <c r="GS201" s="16"/>
      <c r="GT201" s="16"/>
      <c r="GU201" s="16"/>
      <c r="GV201" s="16"/>
      <c r="GW201" s="16"/>
      <c r="GX201" s="16"/>
      <c r="GY201" s="16"/>
      <c r="GZ201" s="16"/>
      <c r="HA201" s="16"/>
      <c r="HB201" s="16"/>
      <c r="HC201" s="16"/>
      <c r="HD201" s="16"/>
      <c r="HE201" s="16"/>
      <c r="HF201" s="16"/>
      <c r="HG201" s="16"/>
      <c r="HH201" s="16"/>
      <c r="HI201" s="16"/>
      <c r="HJ201" s="16"/>
      <c r="HK201" s="16"/>
      <c r="HL201" s="16"/>
      <c r="HM201" s="16"/>
      <c r="HN201" s="16"/>
      <c r="HO201" s="16"/>
      <c r="HP201" s="16"/>
      <c r="HQ201" s="16"/>
      <c r="HR201" s="16"/>
      <c r="HS201" s="16"/>
      <c r="HT201" s="16"/>
      <c r="HU201" s="16"/>
      <c r="HV201" s="16"/>
      <c r="HW201" s="16"/>
      <c r="HX201" s="16"/>
      <c r="HY201" s="16"/>
      <c r="HZ201" s="16"/>
      <c r="IA201" s="16"/>
      <c r="IB201" s="16"/>
      <c r="IC201" s="16"/>
    </row>
    <row r="202" spans="1:237" ht="26.25" customHeight="1" x14ac:dyDescent="0.25">
      <c r="A202" s="25"/>
      <c r="B202" s="26"/>
      <c r="C202" s="51"/>
      <c r="D202" s="106" t="s">
        <v>27</v>
      </c>
      <c r="E202" s="106"/>
      <c r="F202" s="107"/>
      <c r="G202" s="16"/>
      <c r="H202" s="74">
        <f t="shared" si="92"/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0</v>
      </c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  <c r="EF202" s="16"/>
      <c r="EG202" s="16"/>
      <c r="EH202" s="16"/>
      <c r="EI202" s="16"/>
      <c r="EJ202" s="16"/>
      <c r="EK202" s="16"/>
      <c r="EL202" s="16"/>
      <c r="EM202" s="16"/>
      <c r="EN202" s="16"/>
      <c r="EO202" s="16"/>
      <c r="EP202" s="16"/>
      <c r="EQ202" s="16"/>
      <c r="ER202" s="16"/>
      <c r="ES202" s="16"/>
      <c r="ET202" s="16"/>
      <c r="EU202" s="16"/>
      <c r="EV202" s="16"/>
      <c r="EW202" s="16"/>
      <c r="EX202" s="16"/>
      <c r="EY202" s="16"/>
      <c r="EZ202" s="16"/>
      <c r="FA202" s="16"/>
      <c r="FB202" s="16"/>
      <c r="FC202" s="16"/>
      <c r="FD202" s="16"/>
      <c r="FE202" s="16"/>
      <c r="FF202" s="16"/>
      <c r="FG202" s="16"/>
      <c r="FH202" s="16"/>
      <c r="FI202" s="16"/>
      <c r="FJ202" s="16"/>
      <c r="FK202" s="16"/>
      <c r="FL202" s="16"/>
      <c r="FM202" s="16"/>
      <c r="FN202" s="16"/>
      <c r="FO202" s="16"/>
      <c r="FP202" s="16"/>
      <c r="FQ202" s="16"/>
      <c r="FR202" s="16"/>
      <c r="FS202" s="16"/>
      <c r="FT202" s="16"/>
      <c r="FU202" s="16"/>
      <c r="FV202" s="16"/>
      <c r="FW202" s="16"/>
      <c r="FX202" s="16"/>
      <c r="FY202" s="16"/>
      <c r="FZ202" s="16"/>
      <c r="GA202" s="16"/>
      <c r="GB202" s="16"/>
      <c r="GC202" s="16"/>
      <c r="GD202" s="16"/>
      <c r="GE202" s="16"/>
      <c r="GF202" s="16"/>
      <c r="GG202" s="16"/>
      <c r="GH202" s="16"/>
      <c r="GI202" s="16"/>
      <c r="GJ202" s="16"/>
      <c r="GK202" s="16"/>
      <c r="GL202" s="16"/>
      <c r="GM202" s="16"/>
      <c r="GN202" s="16"/>
      <c r="GO202" s="16"/>
      <c r="GP202" s="16"/>
      <c r="GQ202" s="16"/>
      <c r="GR202" s="16"/>
      <c r="GS202" s="16"/>
      <c r="GT202" s="16"/>
      <c r="GU202" s="16"/>
      <c r="GV202" s="16"/>
      <c r="GW202" s="16"/>
      <c r="GX202" s="16"/>
      <c r="GY202" s="16"/>
      <c r="GZ202" s="16"/>
      <c r="HA202" s="16"/>
      <c r="HB202" s="16"/>
      <c r="HC202" s="16"/>
      <c r="HD202" s="16"/>
      <c r="HE202" s="16"/>
      <c r="HF202" s="16"/>
      <c r="HG202" s="16"/>
      <c r="HH202" s="16"/>
      <c r="HI202" s="16"/>
      <c r="HJ202" s="16"/>
      <c r="HK202" s="16"/>
      <c r="HL202" s="16"/>
      <c r="HM202" s="16"/>
      <c r="HN202" s="16"/>
      <c r="HO202" s="16"/>
      <c r="HP202" s="16"/>
      <c r="HQ202" s="16"/>
      <c r="HR202" s="16"/>
      <c r="HS202" s="16"/>
      <c r="HT202" s="16"/>
      <c r="HU202" s="16"/>
      <c r="HV202" s="16"/>
      <c r="HW202" s="16"/>
      <c r="HX202" s="16"/>
      <c r="HY202" s="16"/>
      <c r="HZ202" s="16"/>
      <c r="IA202" s="16"/>
      <c r="IB202" s="16"/>
      <c r="IC202" s="16"/>
    </row>
    <row r="203" spans="1:237" ht="28.5" customHeight="1" x14ac:dyDescent="0.25">
      <c r="A203" s="25"/>
      <c r="B203" s="26"/>
      <c r="C203" s="51"/>
      <c r="D203" s="106" t="s">
        <v>28</v>
      </c>
      <c r="E203" s="106"/>
      <c r="F203" s="107"/>
      <c r="G203" s="16"/>
      <c r="H203" s="74">
        <f t="shared" si="92"/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0</v>
      </c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  <c r="EW203" s="16"/>
      <c r="EX203" s="16"/>
      <c r="EY203" s="16"/>
      <c r="EZ203" s="16"/>
      <c r="FA203" s="16"/>
      <c r="FB203" s="16"/>
      <c r="FC203" s="16"/>
      <c r="FD203" s="16"/>
      <c r="FE203" s="16"/>
      <c r="FF203" s="16"/>
      <c r="FG203" s="16"/>
      <c r="FH203" s="16"/>
      <c r="FI203" s="16"/>
      <c r="FJ203" s="16"/>
      <c r="FK203" s="16"/>
      <c r="FL203" s="16"/>
      <c r="FM203" s="16"/>
      <c r="FN203" s="16"/>
      <c r="FO203" s="16"/>
      <c r="FP203" s="16"/>
      <c r="FQ203" s="16"/>
      <c r="FR203" s="16"/>
      <c r="FS203" s="16"/>
      <c r="FT203" s="16"/>
      <c r="FU203" s="16"/>
      <c r="FV203" s="16"/>
      <c r="FW203" s="16"/>
      <c r="FX203" s="16"/>
      <c r="FY203" s="16"/>
      <c r="FZ203" s="16"/>
      <c r="GA203" s="16"/>
      <c r="GB203" s="16"/>
      <c r="GC203" s="16"/>
      <c r="GD203" s="16"/>
      <c r="GE203" s="16"/>
      <c r="GF203" s="16"/>
      <c r="GG203" s="16"/>
      <c r="GH203" s="16"/>
      <c r="GI203" s="16"/>
      <c r="GJ203" s="16"/>
      <c r="GK203" s="16"/>
      <c r="GL203" s="16"/>
      <c r="GM203" s="16"/>
      <c r="GN203" s="16"/>
      <c r="GO203" s="16"/>
      <c r="GP203" s="16"/>
      <c r="GQ203" s="16"/>
      <c r="GR203" s="16"/>
      <c r="GS203" s="16"/>
      <c r="GT203" s="16"/>
      <c r="GU203" s="16"/>
      <c r="GV203" s="16"/>
      <c r="GW203" s="16"/>
      <c r="GX203" s="16"/>
      <c r="GY203" s="16"/>
      <c r="GZ203" s="16"/>
      <c r="HA203" s="16"/>
      <c r="HB203" s="16"/>
      <c r="HC203" s="16"/>
      <c r="HD203" s="16"/>
      <c r="HE203" s="16"/>
      <c r="HF203" s="16"/>
      <c r="HG203" s="16"/>
      <c r="HH203" s="16"/>
      <c r="HI203" s="16"/>
      <c r="HJ203" s="16"/>
      <c r="HK203" s="16"/>
      <c r="HL203" s="16"/>
      <c r="HM203" s="16"/>
      <c r="HN203" s="16"/>
      <c r="HO203" s="16"/>
      <c r="HP203" s="16"/>
      <c r="HQ203" s="16"/>
      <c r="HR203" s="16"/>
      <c r="HS203" s="16"/>
      <c r="HT203" s="16"/>
      <c r="HU203" s="16"/>
      <c r="HV203" s="16"/>
      <c r="HW203" s="16"/>
      <c r="HX203" s="16"/>
      <c r="HY203" s="16"/>
      <c r="HZ203" s="16"/>
      <c r="IA203" s="16"/>
      <c r="IB203" s="16"/>
      <c r="IC203" s="16"/>
    </row>
    <row r="204" spans="1:237" ht="24.75" customHeight="1" x14ac:dyDescent="0.25">
      <c r="A204" s="88"/>
      <c r="B204" s="89"/>
      <c r="C204" s="111" t="s">
        <v>192</v>
      </c>
      <c r="D204" s="111"/>
      <c r="E204" s="111"/>
      <c r="F204" s="112"/>
      <c r="G204" s="16"/>
      <c r="H204" s="90">
        <f>H205+H206</f>
        <v>3456127</v>
      </c>
      <c r="I204" s="90">
        <f t="shared" ref="I204:T204" si="93">I205+I206</f>
        <v>239244</v>
      </c>
      <c r="J204" s="90">
        <f t="shared" si="93"/>
        <v>282803</v>
      </c>
      <c r="K204" s="90">
        <f t="shared" si="93"/>
        <v>294479</v>
      </c>
      <c r="L204" s="90">
        <f t="shared" si="93"/>
        <v>298737</v>
      </c>
      <c r="M204" s="90">
        <f t="shared" si="93"/>
        <v>302916</v>
      </c>
      <c r="N204" s="90">
        <f t="shared" si="93"/>
        <v>304216</v>
      </c>
      <c r="O204" s="90">
        <f t="shared" si="93"/>
        <v>304934</v>
      </c>
      <c r="P204" s="90">
        <f t="shared" si="93"/>
        <v>254530</v>
      </c>
      <c r="Q204" s="90">
        <f t="shared" si="93"/>
        <v>304781</v>
      </c>
      <c r="R204" s="90">
        <f t="shared" si="93"/>
        <v>275480</v>
      </c>
      <c r="S204" s="90">
        <f t="shared" si="93"/>
        <v>295879</v>
      </c>
      <c r="T204" s="90">
        <f t="shared" si="93"/>
        <v>298128</v>
      </c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  <c r="EF204" s="16"/>
      <c r="EG204" s="16"/>
      <c r="EH204" s="16"/>
      <c r="EI204" s="16"/>
      <c r="EJ204" s="16"/>
      <c r="EK204" s="16"/>
      <c r="EL204" s="16"/>
      <c r="EM204" s="16"/>
      <c r="EN204" s="16"/>
      <c r="EO204" s="16"/>
      <c r="EP204" s="16"/>
      <c r="EQ204" s="16"/>
      <c r="ER204" s="16"/>
      <c r="ES204" s="16"/>
      <c r="ET204" s="16"/>
      <c r="EU204" s="16"/>
      <c r="EV204" s="16"/>
      <c r="EW204" s="16"/>
      <c r="EX204" s="16"/>
      <c r="EY204" s="16"/>
      <c r="EZ204" s="16"/>
      <c r="FA204" s="16"/>
      <c r="FB204" s="16"/>
      <c r="FC204" s="16"/>
      <c r="FD204" s="16"/>
      <c r="FE204" s="16"/>
      <c r="FF204" s="16"/>
      <c r="FG204" s="16"/>
      <c r="FH204" s="16"/>
      <c r="FI204" s="16"/>
      <c r="FJ204" s="16"/>
      <c r="FK204" s="16"/>
      <c r="FL204" s="16"/>
      <c r="FM204" s="16"/>
      <c r="FN204" s="16"/>
      <c r="FO204" s="16"/>
      <c r="FP204" s="16"/>
      <c r="FQ204" s="16"/>
      <c r="FR204" s="16"/>
      <c r="FS204" s="16"/>
      <c r="FT204" s="16"/>
      <c r="FU204" s="16"/>
      <c r="FV204" s="16"/>
      <c r="FW204" s="16"/>
      <c r="FX204" s="16"/>
      <c r="FY204" s="16"/>
      <c r="FZ204" s="16"/>
      <c r="GA204" s="16"/>
      <c r="GB204" s="16"/>
      <c r="GC204" s="16"/>
      <c r="GD204" s="16"/>
      <c r="GE204" s="16"/>
      <c r="GF204" s="16"/>
      <c r="GG204" s="16"/>
      <c r="GH204" s="16"/>
      <c r="GI204" s="16"/>
      <c r="GJ204" s="16"/>
      <c r="GK204" s="16"/>
      <c r="GL204" s="16"/>
      <c r="GM204" s="16"/>
      <c r="GN204" s="16"/>
      <c r="GO204" s="16"/>
      <c r="GP204" s="16"/>
      <c r="GQ204" s="16"/>
      <c r="GR204" s="16"/>
      <c r="GS204" s="16"/>
      <c r="GT204" s="16"/>
      <c r="GU204" s="16"/>
      <c r="GV204" s="16"/>
      <c r="GW204" s="16"/>
      <c r="GX204" s="16"/>
      <c r="GY204" s="16"/>
      <c r="GZ204" s="16"/>
      <c r="HA204" s="16"/>
      <c r="HB204" s="16"/>
      <c r="HC204" s="16"/>
      <c r="HD204" s="16"/>
      <c r="HE204" s="16"/>
      <c r="HF204" s="16"/>
      <c r="HG204" s="16"/>
      <c r="HH204" s="16"/>
      <c r="HI204" s="16"/>
      <c r="HJ204" s="16"/>
      <c r="HK204" s="16"/>
      <c r="HL204" s="16"/>
      <c r="HM204" s="16"/>
      <c r="HN204" s="16"/>
      <c r="HO204" s="16"/>
      <c r="HP204" s="16"/>
      <c r="HQ204" s="16"/>
      <c r="HR204" s="16"/>
      <c r="HS204" s="16"/>
      <c r="HT204" s="16"/>
      <c r="HU204" s="16"/>
      <c r="HV204" s="16"/>
      <c r="HW204" s="16"/>
      <c r="HX204" s="16"/>
      <c r="HY204" s="16"/>
      <c r="HZ204" s="16"/>
      <c r="IA204" s="16"/>
      <c r="IB204" s="16"/>
      <c r="IC204" s="16"/>
    </row>
    <row r="205" spans="1:237" ht="27.75" customHeight="1" x14ac:dyDescent="0.25">
      <c r="A205" s="91"/>
      <c r="B205" s="59"/>
      <c r="C205" s="51"/>
      <c r="D205" s="106" t="s">
        <v>193</v>
      </c>
      <c r="E205" s="106"/>
      <c r="F205" s="107"/>
      <c r="G205" s="16"/>
      <c r="H205" s="28">
        <f t="shared" ref="H205:H206" si="94">SUM(I205:T205)</f>
        <v>3456127</v>
      </c>
      <c r="I205" s="29">
        <v>239244</v>
      </c>
      <c r="J205" s="29">
        <v>282803</v>
      </c>
      <c r="K205" s="29">
        <v>294479</v>
      </c>
      <c r="L205" s="29">
        <v>298737</v>
      </c>
      <c r="M205" s="29">
        <v>302916</v>
      </c>
      <c r="N205" s="29">
        <v>304216</v>
      </c>
      <c r="O205" s="29">
        <v>304934</v>
      </c>
      <c r="P205" s="29">
        <v>254530</v>
      </c>
      <c r="Q205" s="29">
        <v>304781</v>
      </c>
      <c r="R205" s="29">
        <v>275480</v>
      </c>
      <c r="S205" s="29">
        <v>295879</v>
      </c>
      <c r="T205" s="29">
        <v>298128</v>
      </c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  <c r="EF205" s="16"/>
      <c r="EG205" s="16"/>
      <c r="EH205" s="16"/>
      <c r="EI205" s="16"/>
      <c r="EJ205" s="16"/>
      <c r="EK205" s="16"/>
      <c r="EL205" s="16"/>
      <c r="EM205" s="16"/>
      <c r="EN205" s="16"/>
      <c r="EO205" s="16"/>
      <c r="EP205" s="16"/>
      <c r="EQ205" s="16"/>
      <c r="ER205" s="16"/>
      <c r="ES205" s="16"/>
      <c r="ET205" s="16"/>
      <c r="EU205" s="16"/>
      <c r="EV205" s="16"/>
      <c r="EW205" s="16"/>
      <c r="EX205" s="16"/>
      <c r="EY205" s="16"/>
      <c r="EZ205" s="16"/>
      <c r="FA205" s="16"/>
      <c r="FB205" s="16"/>
      <c r="FC205" s="16"/>
      <c r="FD205" s="16"/>
      <c r="FE205" s="16"/>
      <c r="FF205" s="16"/>
      <c r="FG205" s="16"/>
      <c r="FH205" s="16"/>
      <c r="FI205" s="16"/>
      <c r="FJ205" s="16"/>
      <c r="FK205" s="16"/>
      <c r="FL205" s="16"/>
      <c r="FM205" s="16"/>
      <c r="FN205" s="16"/>
      <c r="FO205" s="16"/>
      <c r="FP205" s="16"/>
      <c r="FQ205" s="16"/>
      <c r="FR205" s="16"/>
      <c r="FS205" s="16"/>
      <c r="FT205" s="16"/>
      <c r="FU205" s="16"/>
      <c r="FV205" s="16"/>
      <c r="FW205" s="16"/>
      <c r="FX205" s="16"/>
      <c r="FY205" s="16"/>
      <c r="FZ205" s="16"/>
      <c r="GA205" s="16"/>
      <c r="GB205" s="16"/>
      <c r="GC205" s="16"/>
      <c r="GD205" s="16"/>
      <c r="GE205" s="16"/>
      <c r="GF205" s="16"/>
      <c r="GG205" s="16"/>
      <c r="GH205" s="16"/>
      <c r="GI205" s="16"/>
      <c r="GJ205" s="16"/>
      <c r="GK205" s="16"/>
      <c r="GL205" s="16"/>
      <c r="GM205" s="16"/>
      <c r="GN205" s="16"/>
      <c r="GO205" s="16"/>
      <c r="GP205" s="16"/>
      <c r="GQ205" s="16"/>
      <c r="GR205" s="16"/>
      <c r="GS205" s="16"/>
      <c r="GT205" s="16"/>
      <c r="GU205" s="16"/>
      <c r="GV205" s="16"/>
      <c r="GW205" s="16"/>
      <c r="GX205" s="16"/>
      <c r="GY205" s="16"/>
      <c r="GZ205" s="16"/>
      <c r="HA205" s="16"/>
      <c r="HB205" s="16"/>
      <c r="HC205" s="16"/>
      <c r="HD205" s="16"/>
      <c r="HE205" s="16"/>
      <c r="HF205" s="16"/>
      <c r="HG205" s="16"/>
      <c r="HH205" s="16"/>
      <c r="HI205" s="16"/>
      <c r="HJ205" s="16"/>
      <c r="HK205" s="16"/>
      <c r="HL205" s="16"/>
      <c r="HM205" s="16"/>
      <c r="HN205" s="16"/>
      <c r="HO205" s="16"/>
      <c r="HP205" s="16"/>
      <c r="HQ205" s="16"/>
      <c r="HR205" s="16"/>
      <c r="HS205" s="16"/>
      <c r="HT205" s="16"/>
      <c r="HU205" s="16"/>
      <c r="HV205" s="16"/>
      <c r="HW205" s="16"/>
      <c r="HX205" s="16"/>
      <c r="HY205" s="16"/>
      <c r="HZ205" s="16"/>
      <c r="IA205" s="16"/>
      <c r="IB205" s="16"/>
      <c r="IC205" s="16"/>
    </row>
    <row r="206" spans="1:237" ht="34.5" customHeight="1" x14ac:dyDescent="0.25">
      <c r="A206" s="91"/>
      <c r="B206" s="59"/>
      <c r="C206" s="51"/>
      <c r="D206" s="106" t="s">
        <v>194</v>
      </c>
      <c r="E206" s="106"/>
      <c r="F206" s="107"/>
      <c r="G206" s="16"/>
      <c r="H206" s="28">
        <f t="shared" si="94"/>
        <v>0</v>
      </c>
      <c r="I206" s="29">
        <v>0</v>
      </c>
      <c r="J206" s="29">
        <v>0</v>
      </c>
      <c r="K206" s="29">
        <v>0</v>
      </c>
      <c r="L206" s="29">
        <v>0</v>
      </c>
      <c r="M206" s="29">
        <v>0</v>
      </c>
      <c r="N206" s="29">
        <v>0</v>
      </c>
      <c r="O206" s="29">
        <v>0</v>
      </c>
      <c r="P206" s="29">
        <v>0</v>
      </c>
      <c r="Q206" s="29">
        <v>0</v>
      </c>
      <c r="R206" s="29">
        <v>0</v>
      </c>
      <c r="S206" s="29">
        <v>0</v>
      </c>
      <c r="T206" s="29">
        <v>0</v>
      </c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16"/>
      <c r="FT206" s="16"/>
      <c r="FU206" s="16"/>
      <c r="FV206" s="16"/>
      <c r="FW206" s="16"/>
      <c r="FX206" s="16"/>
      <c r="FY206" s="16"/>
      <c r="FZ206" s="16"/>
      <c r="GA206" s="16"/>
      <c r="GB206" s="16"/>
      <c r="GC206" s="16"/>
      <c r="GD206" s="16"/>
      <c r="GE206" s="16"/>
      <c r="GF206" s="16"/>
      <c r="GG206" s="16"/>
      <c r="GH206" s="16"/>
      <c r="GI206" s="16"/>
      <c r="GJ206" s="16"/>
      <c r="GK206" s="16"/>
      <c r="GL206" s="16"/>
      <c r="GM206" s="16"/>
      <c r="GN206" s="16"/>
      <c r="GO206" s="16"/>
      <c r="GP206" s="16"/>
      <c r="GQ206" s="16"/>
      <c r="GR206" s="16"/>
      <c r="GS206" s="16"/>
      <c r="GT206" s="16"/>
      <c r="GU206" s="16"/>
      <c r="GV206" s="16"/>
      <c r="GW206" s="16"/>
      <c r="GX206" s="16"/>
      <c r="GY206" s="16"/>
      <c r="GZ206" s="16"/>
      <c r="HA206" s="16"/>
      <c r="HB206" s="16"/>
      <c r="HC206" s="16"/>
      <c r="HD206" s="16"/>
      <c r="HE206" s="16"/>
      <c r="HF206" s="16"/>
      <c r="HG206" s="16"/>
      <c r="HH206" s="16"/>
      <c r="HI206" s="16"/>
      <c r="HJ206" s="16"/>
      <c r="HK206" s="16"/>
      <c r="HL206" s="16"/>
      <c r="HM206" s="16"/>
      <c r="HN206" s="16"/>
      <c r="HO206" s="16"/>
      <c r="HP206" s="16"/>
      <c r="HQ206" s="16"/>
      <c r="HR206" s="16"/>
      <c r="HS206" s="16"/>
      <c r="HT206" s="16"/>
      <c r="HU206" s="16"/>
      <c r="HV206" s="16"/>
      <c r="HW206" s="16"/>
      <c r="HX206" s="16"/>
      <c r="HY206" s="16"/>
      <c r="HZ206" s="16"/>
      <c r="IA206" s="16"/>
      <c r="IB206" s="16"/>
      <c r="IC206" s="16"/>
    </row>
    <row r="207" spans="1:237" ht="36.75" customHeight="1" x14ac:dyDescent="0.25">
      <c r="A207" s="113" t="s">
        <v>195</v>
      </c>
      <c r="B207" s="114"/>
      <c r="C207" s="114"/>
      <c r="D207" s="114"/>
      <c r="E207" s="114"/>
      <c r="F207" s="115"/>
      <c r="G207" s="16"/>
      <c r="H207" s="92">
        <f>SUM(H208:H210)</f>
        <v>2462641131</v>
      </c>
      <c r="I207" s="92">
        <f t="shared" ref="I207:T207" si="95">SUM(I208:I210)</f>
        <v>87792337</v>
      </c>
      <c r="J207" s="92">
        <f t="shared" si="95"/>
        <v>224283508</v>
      </c>
      <c r="K207" s="92">
        <f t="shared" si="95"/>
        <v>148781108</v>
      </c>
      <c r="L207" s="92">
        <f t="shared" si="95"/>
        <v>133201531</v>
      </c>
      <c r="M207" s="92">
        <f t="shared" si="95"/>
        <v>526217127</v>
      </c>
      <c r="N207" s="92">
        <f t="shared" si="95"/>
        <v>198030770</v>
      </c>
      <c r="O207" s="92">
        <f t="shared" si="95"/>
        <v>202408989</v>
      </c>
      <c r="P207" s="92">
        <f t="shared" si="95"/>
        <v>155405635</v>
      </c>
      <c r="Q207" s="92">
        <f t="shared" si="95"/>
        <v>153533622</v>
      </c>
      <c r="R207" s="92">
        <f t="shared" si="95"/>
        <v>226647555</v>
      </c>
      <c r="S207" s="92">
        <f t="shared" si="95"/>
        <v>175376750</v>
      </c>
      <c r="T207" s="92">
        <f t="shared" si="95"/>
        <v>230962199</v>
      </c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16"/>
      <c r="FT207" s="16"/>
      <c r="FU207" s="16"/>
      <c r="FV207" s="16"/>
      <c r="FW207" s="16"/>
      <c r="FX207" s="16"/>
      <c r="FY207" s="16"/>
      <c r="FZ207" s="16"/>
      <c r="GA207" s="16"/>
      <c r="GB207" s="16"/>
      <c r="GC207" s="16"/>
      <c r="GD207" s="16"/>
      <c r="GE207" s="16"/>
      <c r="GF207" s="16"/>
      <c r="GG207" s="16"/>
      <c r="GH207" s="16"/>
      <c r="GI207" s="16"/>
      <c r="GJ207" s="16"/>
      <c r="GK207" s="16"/>
      <c r="GL207" s="16"/>
      <c r="GM207" s="16"/>
      <c r="GN207" s="16"/>
      <c r="GO207" s="16"/>
      <c r="GP207" s="16"/>
      <c r="GQ207" s="16"/>
      <c r="GR207" s="16"/>
      <c r="GS207" s="16"/>
      <c r="GT207" s="16"/>
      <c r="GU207" s="16"/>
      <c r="GV207" s="16"/>
      <c r="GW207" s="16"/>
      <c r="GX207" s="16"/>
      <c r="GY207" s="16"/>
      <c r="GZ207" s="16"/>
      <c r="HA207" s="16"/>
      <c r="HB207" s="16"/>
      <c r="HC207" s="16"/>
      <c r="HD207" s="16"/>
      <c r="HE207" s="16"/>
      <c r="HF207" s="16"/>
      <c r="HG207" s="16"/>
      <c r="HH207" s="16"/>
      <c r="HI207" s="16"/>
      <c r="HJ207" s="16"/>
      <c r="HK207" s="16"/>
      <c r="HL207" s="16"/>
      <c r="HM207" s="16"/>
      <c r="HN207" s="16"/>
      <c r="HO207" s="16"/>
      <c r="HP207" s="16"/>
      <c r="HQ207" s="16"/>
      <c r="HR207" s="16"/>
      <c r="HS207" s="16"/>
      <c r="HT207" s="16"/>
      <c r="HU207" s="16"/>
      <c r="HV207" s="16"/>
      <c r="HW207" s="16"/>
      <c r="HX207" s="16"/>
      <c r="HY207" s="16"/>
      <c r="HZ207" s="16"/>
      <c r="IA207" s="16"/>
      <c r="IB207" s="16"/>
      <c r="IC207" s="16"/>
    </row>
    <row r="208" spans="1:237" ht="22.5" customHeight="1" x14ac:dyDescent="0.25">
      <c r="A208" s="91"/>
      <c r="B208" s="59"/>
      <c r="C208" s="59"/>
      <c r="D208" s="106" t="s">
        <v>196</v>
      </c>
      <c r="E208" s="106"/>
      <c r="F208" s="107"/>
      <c r="G208" s="16"/>
      <c r="H208" s="74">
        <f t="shared" ref="H208:H210" si="96">SUM(I208:T208)</f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0">
        <v>0</v>
      </c>
      <c r="P208" s="30">
        <v>0</v>
      </c>
      <c r="Q208" s="30">
        <v>0</v>
      </c>
      <c r="R208" s="30">
        <v>0</v>
      </c>
      <c r="S208" s="30">
        <v>0</v>
      </c>
      <c r="T208" s="30">
        <v>0</v>
      </c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16"/>
      <c r="FK208" s="16"/>
      <c r="FL208" s="16"/>
      <c r="FM208" s="16"/>
      <c r="FN208" s="16"/>
      <c r="FO208" s="16"/>
      <c r="FP208" s="16"/>
      <c r="FQ208" s="16"/>
      <c r="FR208" s="16"/>
      <c r="FS208" s="16"/>
      <c r="FT208" s="16"/>
      <c r="FU208" s="16"/>
      <c r="FV208" s="16"/>
      <c r="FW208" s="16"/>
      <c r="FX208" s="16"/>
      <c r="FY208" s="16"/>
      <c r="FZ208" s="16"/>
      <c r="GA208" s="16"/>
      <c r="GB208" s="16"/>
      <c r="GC208" s="16"/>
      <c r="GD208" s="16"/>
      <c r="GE208" s="16"/>
      <c r="GF208" s="16"/>
      <c r="GG208" s="16"/>
      <c r="GH208" s="16"/>
      <c r="GI208" s="16"/>
      <c r="GJ208" s="16"/>
      <c r="GK208" s="16"/>
      <c r="GL208" s="16"/>
      <c r="GM208" s="16"/>
      <c r="GN208" s="16"/>
      <c r="GO208" s="16"/>
      <c r="GP208" s="16"/>
      <c r="GQ208" s="16"/>
      <c r="GR208" s="16"/>
      <c r="GS208" s="16"/>
      <c r="GT208" s="16"/>
      <c r="GU208" s="16"/>
      <c r="GV208" s="16"/>
      <c r="GW208" s="16"/>
      <c r="GX208" s="16"/>
      <c r="GY208" s="16"/>
      <c r="GZ208" s="16"/>
      <c r="HA208" s="16"/>
      <c r="HB208" s="16"/>
      <c r="HC208" s="16"/>
      <c r="HD208" s="16"/>
      <c r="HE208" s="16"/>
      <c r="HF208" s="16"/>
      <c r="HG208" s="16"/>
      <c r="HH208" s="16"/>
      <c r="HI208" s="16"/>
      <c r="HJ208" s="16"/>
      <c r="HK208" s="16"/>
      <c r="HL208" s="16"/>
      <c r="HM208" s="16"/>
      <c r="HN208" s="16"/>
      <c r="HO208" s="16"/>
      <c r="HP208" s="16"/>
      <c r="HQ208" s="16"/>
      <c r="HR208" s="16"/>
      <c r="HS208" s="16"/>
      <c r="HT208" s="16"/>
      <c r="HU208" s="16"/>
      <c r="HV208" s="16"/>
      <c r="HW208" s="16"/>
      <c r="HX208" s="16"/>
      <c r="HY208" s="16"/>
      <c r="HZ208" s="16"/>
      <c r="IA208" s="16"/>
      <c r="IB208" s="16"/>
      <c r="IC208" s="16"/>
    </row>
    <row r="209" spans="1:237" ht="22.5" customHeight="1" x14ac:dyDescent="0.25">
      <c r="A209" s="25"/>
      <c r="B209" s="26"/>
      <c r="C209" s="26"/>
      <c r="D209" s="106" t="s">
        <v>197</v>
      </c>
      <c r="E209" s="106"/>
      <c r="F209" s="107"/>
      <c r="G209" s="16"/>
      <c r="H209" s="28">
        <f t="shared" si="96"/>
        <v>2462641131</v>
      </c>
      <c r="I209" s="29">
        <v>87792337</v>
      </c>
      <c r="J209" s="29">
        <v>224283508</v>
      </c>
      <c r="K209" s="29">
        <v>148781108</v>
      </c>
      <c r="L209" s="29">
        <v>133201531</v>
      </c>
      <c r="M209" s="29">
        <v>526217127</v>
      </c>
      <c r="N209" s="29">
        <v>198030770</v>
      </c>
      <c r="O209" s="29">
        <v>202408989</v>
      </c>
      <c r="P209" s="29">
        <v>155405635</v>
      </c>
      <c r="Q209" s="29">
        <v>153533622</v>
      </c>
      <c r="R209" s="29">
        <v>226647555</v>
      </c>
      <c r="S209" s="29">
        <v>175376750</v>
      </c>
      <c r="T209" s="29">
        <v>230962199</v>
      </c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  <c r="EF209" s="16"/>
      <c r="EG209" s="16"/>
      <c r="EH209" s="16"/>
      <c r="EI209" s="16"/>
      <c r="EJ209" s="16"/>
      <c r="EK209" s="16"/>
      <c r="EL209" s="16"/>
      <c r="EM209" s="16"/>
      <c r="EN209" s="16"/>
      <c r="EO209" s="16"/>
      <c r="EP209" s="16"/>
      <c r="EQ209" s="16"/>
      <c r="ER209" s="16"/>
      <c r="ES209" s="16"/>
      <c r="ET209" s="16"/>
      <c r="EU209" s="16"/>
      <c r="EV209" s="16"/>
      <c r="EW209" s="16"/>
      <c r="EX209" s="16"/>
      <c r="EY209" s="16"/>
      <c r="EZ209" s="16"/>
      <c r="FA209" s="16"/>
      <c r="FB209" s="16"/>
      <c r="FC209" s="16"/>
      <c r="FD209" s="16"/>
      <c r="FE209" s="16"/>
      <c r="FF209" s="16"/>
      <c r="FG209" s="16"/>
      <c r="FH209" s="16"/>
      <c r="FI209" s="16"/>
      <c r="FJ209" s="16"/>
      <c r="FK209" s="16"/>
      <c r="FL209" s="16"/>
      <c r="FM209" s="16"/>
      <c r="FN209" s="16"/>
      <c r="FO209" s="16"/>
      <c r="FP209" s="16"/>
      <c r="FQ209" s="16"/>
      <c r="FR209" s="16"/>
      <c r="FS209" s="16"/>
      <c r="FT209" s="16"/>
      <c r="FU209" s="16"/>
      <c r="FV209" s="16"/>
      <c r="FW209" s="16"/>
      <c r="FX209" s="16"/>
      <c r="FY209" s="16"/>
      <c r="FZ209" s="16"/>
      <c r="GA209" s="16"/>
      <c r="GB209" s="16"/>
      <c r="GC209" s="16"/>
      <c r="GD209" s="16"/>
      <c r="GE209" s="16"/>
      <c r="GF209" s="16"/>
      <c r="GG209" s="16"/>
      <c r="GH209" s="16"/>
      <c r="GI209" s="16"/>
      <c r="GJ209" s="16"/>
      <c r="GK209" s="16"/>
      <c r="GL209" s="16"/>
      <c r="GM209" s="16"/>
      <c r="GN209" s="16"/>
      <c r="GO209" s="16"/>
      <c r="GP209" s="16"/>
      <c r="GQ209" s="16"/>
      <c r="GR209" s="16"/>
      <c r="GS209" s="16"/>
      <c r="GT209" s="16"/>
      <c r="GU209" s="16"/>
      <c r="GV209" s="16"/>
      <c r="GW209" s="16"/>
      <c r="GX209" s="16"/>
      <c r="GY209" s="16"/>
      <c r="GZ209" s="16"/>
      <c r="HA209" s="16"/>
      <c r="HB209" s="16"/>
      <c r="HC209" s="16"/>
      <c r="HD209" s="16"/>
      <c r="HE209" s="16"/>
      <c r="HF209" s="16"/>
      <c r="HG209" s="16"/>
      <c r="HH209" s="16"/>
      <c r="HI209" s="16"/>
      <c r="HJ209" s="16"/>
      <c r="HK209" s="16"/>
      <c r="HL209" s="16"/>
      <c r="HM209" s="16"/>
      <c r="HN209" s="16"/>
      <c r="HO209" s="16"/>
      <c r="HP209" s="16"/>
      <c r="HQ209" s="16"/>
      <c r="HR209" s="16"/>
      <c r="HS209" s="16"/>
      <c r="HT209" s="16"/>
      <c r="HU209" s="16"/>
      <c r="HV209" s="16"/>
      <c r="HW209" s="16"/>
      <c r="HX209" s="16"/>
      <c r="HY209" s="16"/>
      <c r="HZ209" s="16"/>
      <c r="IA209" s="16"/>
      <c r="IB209" s="16"/>
      <c r="IC209" s="16"/>
    </row>
    <row r="210" spans="1:237" ht="22.5" customHeight="1" x14ac:dyDescent="0.25">
      <c r="A210" s="25"/>
      <c r="B210" s="26"/>
      <c r="C210" s="26"/>
      <c r="D210" s="106" t="s">
        <v>198</v>
      </c>
      <c r="E210" s="106"/>
      <c r="F210" s="107"/>
      <c r="G210" s="16"/>
      <c r="H210" s="28">
        <f t="shared" si="96"/>
        <v>0</v>
      </c>
      <c r="I210" s="29">
        <v>0</v>
      </c>
      <c r="J210" s="29">
        <v>0</v>
      </c>
      <c r="K210" s="29">
        <v>0</v>
      </c>
      <c r="L210" s="29">
        <v>0</v>
      </c>
      <c r="M210" s="29">
        <v>0</v>
      </c>
      <c r="N210" s="29">
        <v>0</v>
      </c>
      <c r="O210" s="29">
        <v>0</v>
      </c>
      <c r="P210" s="29">
        <v>0</v>
      </c>
      <c r="Q210" s="29">
        <v>0</v>
      </c>
      <c r="R210" s="29">
        <v>0</v>
      </c>
      <c r="S210" s="29">
        <v>0</v>
      </c>
      <c r="T210" s="29">
        <v>0</v>
      </c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16"/>
      <c r="FT210" s="16"/>
      <c r="FU210" s="16"/>
      <c r="FV210" s="16"/>
      <c r="FW210" s="16"/>
      <c r="FX210" s="16"/>
      <c r="FY210" s="16"/>
      <c r="FZ210" s="16"/>
      <c r="GA210" s="16"/>
      <c r="GB210" s="16"/>
      <c r="GC210" s="16"/>
      <c r="GD210" s="16"/>
      <c r="GE210" s="16"/>
      <c r="GF210" s="16"/>
      <c r="GG210" s="16"/>
      <c r="GH210" s="16"/>
      <c r="GI210" s="16"/>
      <c r="GJ210" s="16"/>
      <c r="GK210" s="16"/>
      <c r="GL210" s="16"/>
      <c r="GM210" s="16"/>
      <c r="GN210" s="16"/>
      <c r="GO210" s="16"/>
      <c r="GP210" s="16"/>
      <c r="GQ210" s="16"/>
      <c r="GR210" s="16"/>
      <c r="GS210" s="16"/>
      <c r="GT210" s="16"/>
      <c r="GU210" s="16"/>
      <c r="GV210" s="16"/>
      <c r="GW210" s="16"/>
      <c r="GX210" s="16"/>
      <c r="GY210" s="16"/>
      <c r="GZ210" s="16"/>
      <c r="HA210" s="16"/>
      <c r="HB210" s="16"/>
      <c r="HC210" s="16"/>
      <c r="HD210" s="16"/>
      <c r="HE210" s="16"/>
      <c r="HF210" s="16"/>
      <c r="HG210" s="16"/>
      <c r="HH210" s="16"/>
      <c r="HI210" s="16"/>
      <c r="HJ210" s="16"/>
      <c r="HK210" s="16"/>
      <c r="HL210" s="16"/>
      <c r="HM210" s="16"/>
      <c r="HN210" s="16"/>
      <c r="HO210" s="16"/>
      <c r="HP210" s="16"/>
      <c r="HQ210" s="16"/>
      <c r="HR210" s="16"/>
      <c r="HS210" s="16"/>
      <c r="HT210" s="16"/>
      <c r="HU210" s="16"/>
      <c r="HV210" s="16"/>
      <c r="HW210" s="16"/>
      <c r="HX210" s="16"/>
      <c r="HY210" s="16"/>
      <c r="HZ210" s="16"/>
      <c r="IA210" s="16"/>
      <c r="IB210" s="16"/>
      <c r="IC210" s="16"/>
    </row>
    <row r="211" spans="1:237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16"/>
      <c r="FT211" s="16"/>
      <c r="FU211" s="16"/>
      <c r="FV211" s="16"/>
      <c r="FW211" s="16"/>
      <c r="FX211" s="16"/>
      <c r="FY211" s="16"/>
      <c r="FZ211" s="16"/>
      <c r="GA211" s="16"/>
      <c r="GB211" s="16"/>
      <c r="GC211" s="16"/>
      <c r="GD211" s="16"/>
      <c r="GE211" s="16"/>
      <c r="GF211" s="16"/>
      <c r="GG211" s="16"/>
      <c r="GH211" s="16"/>
      <c r="GI211" s="16"/>
      <c r="GJ211" s="16"/>
      <c r="GK211" s="16"/>
      <c r="GL211" s="16"/>
      <c r="GM211" s="16"/>
      <c r="GN211" s="16"/>
      <c r="GO211" s="16"/>
      <c r="GP211" s="16"/>
      <c r="GQ211" s="16"/>
      <c r="GR211" s="16"/>
      <c r="GS211" s="16"/>
      <c r="GT211" s="16"/>
      <c r="GU211" s="16"/>
      <c r="GV211" s="16"/>
      <c r="GW211" s="16"/>
      <c r="GX211" s="16"/>
      <c r="GY211" s="16"/>
      <c r="GZ211" s="16"/>
      <c r="HA211" s="16"/>
      <c r="HB211" s="16"/>
      <c r="HC211" s="16"/>
      <c r="HD211" s="16"/>
      <c r="HE211" s="16"/>
      <c r="HF211" s="16"/>
      <c r="HG211" s="16"/>
      <c r="HH211" s="16"/>
      <c r="HI211" s="16"/>
      <c r="HJ211" s="16"/>
      <c r="HK211" s="16"/>
      <c r="HL211" s="16"/>
      <c r="HM211" s="16"/>
      <c r="HN211" s="16"/>
      <c r="HO211" s="16"/>
      <c r="HP211" s="16"/>
      <c r="HQ211" s="16"/>
      <c r="HR211" s="16"/>
      <c r="HS211" s="16"/>
      <c r="HT211" s="16"/>
      <c r="HU211" s="16"/>
      <c r="HV211" s="16"/>
      <c r="HW211" s="16"/>
      <c r="HX211" s="16"/>
      <c r="HY211" s="16"/>
      <c r="HZ211" s="16"/>
      <c r="IA211" s="16"/>
      <c r="IB211" s="16"/>
      <c r="IC211" s="16"/>
    </row>
    <row r="212" spans="1:237" ht="21" customHeight="1" x14ac:dyDescent="0.25">
      <c r="A212" s="108" t="s">
        <v>199</v>
      </c>
      <c r="B212" s="109"/>
      <c r="C212" s="109"/>
      <c r="D212" s="109"/>
      <c r="E212" s="109"/>
      <c r="F212" s="110"/>
      <c r="G212" s="16"/>
      <c r="H212" s="93">
        <f>H213+H215</f>
        <v>1</v>
      </c>
      <c r="I212" s="93">
        <f t="shared" ref="I212:T212" si="97">I213+I215</f>
        <v>0</v>
      </c>
      <c r="J212" s="93">
        <f t="shared" si="97"/>
        <v>0</v>
      </c>
      <c r="K212" s="93">
        <f t="shared" si="97"/>
        <v>0</v>
      </c>
      <c r="L212" s="93">
        <f t="shared" si="97"/>
        <v>0</v>
      </c>
      <c r="M212" s="93">
        <f t="shared" si="97"/>
        <v>0</v>
      </c>
      <c r="N212" s="93">
        <f t="shared" si="97"/>
        <v>0</v>
      </c>
      <c r="O212" s="93">
        <f t="shared" si="97"/>
        <v>0</v>
      </c>
      <c r="P212" s="93">
        <f t="shared" si="97"/>
        <v>0</v>
      </c>
      <c r="Q212" s="93">
        <f t="shared" si="97"/>
        <v>0</v>
      </c>
      <c r="R212" s="93">
        <f t="shared" si="97"/>
        <v>0</v>
      </c>
      <c r="S212" s="93">
        <f t="shared" si="97"/>
        <v>0</v>
      </c>
      <c r="T212" s="93">
        <f t="shared" si="97"/>
        <v>1</v>
      </c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  <c r="EF212" s="16"/>
      <c r="EG212" s="16"/>
      <c r="EH212" s="16"/>
      <c r="EI212" s="16"/>
      <c r="EJ212" s="16"/>
      <c r="EK212" s="16"/>
      <c r="EL212" s="16"/>
      <c r="EM212" s="16"/>
      <c r="EN212" s="16"/>
      <c r="EO212" s="16"/>
      <c r="EP212" s="16"/>
      <c r="EQ212" s="16"/>
      <c r="ER212" s="16"/>
      <c r="ES212" s="16"/>
      <c r="ET212" s="16"/>
      <c r="EU212" s="16"/>
      <c r="EV212" s="16"/>
      <c r="EW212" s="16"/>
      <c r="EX212" s="16"/>
      <c r="EY212" s="16"/>
      <c r="EZ212" s="16"/>
      <c r="FA212" s="16"/>
      <c r="FB212" s="16"/>
      <c r="FC212" s="16"/>
      <c r="FD212" s="16"/>
      <c r="FE212" s="16"/>
      <c r="FF212" s="16"/>
      <c r="FG212" s="16"/>
      <c r="FH212" s="16"/>
      <c r="FI212" s="16"/>
      <c r="FJ212" s="16"/>
      <c r="FK212" s="16"/>
      <c r="FL212" s="16"/>
      <c r="FM212" s="16"/>
      <c r="FN212" s="16"/>
      <c r="FO212" s="16"/>
      <c r="FP212" s="16"/>
      <c r="FQ212" s="16"/>
      <c r="FR212" s="16"/>
      <c r="FS212" s="16"/>
      <c r="FT212" s="16"/>
      <c r="FU212" s="16"/>
      <c r="FV212" s="16"/>
      <c r="FW212" s="16"/>
      <c r="FX212" s="16"/>
      <c r="FY212" s="16"/>
      <c r="FZ212" s="16"/>
      <c r="GA212" s="16"/>
      <c r="GB212" s="16"/>
      <c r="GC212" s="16"/>
      <c r="GD212" s="16"/>
      <c r="GE212" s="16"/>
      <c r="GF212" s="16"/>
      <c r="GG212" s="16"/>
      <c r="GH212" s="16"/>
      <c r="GI212" s="16"/>
      <c r="GJ212" s="16"/>
      <c r="GK212" s="16"/>
      <c r="GL212" s="16"/>
      <c r="GM212" s="16"/>
      <c r="GN212" s="16"/>
      <c r="GO212" s="16"/>
      <c r="GP212" s="16"/>
      <c r="GQ212" s="16"/>
      <c r="GR212" s="16"/>
      <c r="GS212" s="16"/>
      <c r="GT212" s="16"/>
      <c r="GU212" s="16"/>
      <c r="GV212" s="16"/>
      <c r="GW212" s="16"/>
      <c r="GX212" s="16"/>
      <c r="GY212" s="16"/>
      <c r="GZ212" s="16"/>
      <c r="HA212" s="16"/>
      <c r="HB212" s="16"/>
      <c r="HC212" s="16"/>
      <c r="HD212" s="16"/>
      <c r="HE212" s="16"/>
      <c r="HF212" s="16"/>
      <c r="HG212" s="16"/>
      <c r="HH212" s="16"/>
      <c r="HI212" s="16"/>
      <c r="HJ212" s="16"/>
      <c r="HK212" s="16"/>
      <c r="HL212" s="16"/>
      <c r="HM212" s="16"/>
      <c r="HN212" s="16"/>
      <c r="HO212" s="16"/>
      <c r="HP212" s="16"/>
      <c r="HQ212" s="16"/>
      <c r="HR212" s="16"/>
      <c r="HS212" s="16"/>
      <c r="HT212" s="16"/>
      <c r="HU212" s="16"/>
      <c r="HV212" s="16"/>
      <c r="HW212" s="16"/>
      <c r="HX212" s="16"/>
      <c r="HY212" s="16"/>
      <c r="HZ212" s="16"/>
      <c r="IA212" s="16"/>
      <c r="IB212" s="16"/>
      <c r="IC212" s="16"/>
    </row>
    <row r="213" spans="1:237" ht="21" customHeight="1" x14ac:dyDescent="0.25">
      <c r="A213" s="94"/>
      <c r="B213" s="95" t="s">
        <v>200</v>
      </c>
      <c r="C213" s="95"/>
      <c r="D213" s="95"/>
      <c r="E213" s="95"/>
      <c r="F213" s="96"/>
      <c r="G213" s="16"/>
      <c r="H213" s="97">
        <f>H214</f>
        <v>1</v>
      </c>
      <c r="I213" s="97">
        <f t="shared" ref="I213:T213" si="98">I214</f>
        <v>0</v>
      </c>
      <c r="J213" s="97">
        <f t="shared" si="98"/>
        <v>0</v>
      </c>
      <c r="K213" s="97">
        <f t="shared" si="98"/>
        <v>0</v>
      </c>
      <c r="L213" s="97">
        <f t="shared" si="98"/>
        <v>0</v>
      </c>
      <c r="M213" s="97">
        <f t="shared" si="98"/>
        <v>0</v>
      </c>
      <c r="N213" s="97">
        <f t="shared" si="98"/>
        <v>0</v>
      </c>
      <c r="O213" s="97">
        <f t="shared" si="98"/>
        <v>0</v>
      </c>
      <c r="P213" s="97">
        <f t="shared" si="98"/>
        <v>0</v>
      </c>
      <c r="Q213" s="97">
        <f t="shared" si="98"/>
        <v>0</v>
      </c>
      <c r="R213" s="97">
        <f t="shared" si="98"/>
        <v>0</v>
      </c>
      <c r="S213" s="97">
        <f t="shared" si="98"/>
        <v>0</v>
      </c>
      <c r="T213" s="97">
        <f t="shared" si="98"/>
        <v>1</v>
      </c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  <c r="FZ213" s="16"/>
      <c r="GA213" s="16"/>
      <c r="GB213" s="16"/>
      <c r="GC213" s="16"/>
      <c r="GD213" s="16"/>
      <c r="GE213" s="16"/>
      <c r="GF213" s="16"/>
      <c r="GG213" s="16"/>
      <c r="GH213" s="16"/>
      <c r="GI213" s="16"/>
      <c r="GJ213" s="16"/>
      <c r="GK213" s="16"/>
      <c r="GL213" s="16"/>
      <c r="GM213" s="16"/>
      <c r="GN213" s="16"/>
      <c r="GO213" s="16"/>
      <c r="GP213" s="16"/>
      <c r="GQ213" s="16"/>
      <c r="GR213" s="16"/>
      <c r="GS213" s="16"/>
      <c r="GT213" s="16"/>
      <c r="GU213" s="16"/>
      <c r="GV213" s="16"/>
      <c r="GW213" s="16"/>
      <c r="GX213" s="16"/>
      <c r="GY213" s="16"/>
      <c r="GZ213" s="16"/>
      <c r="HA213" s="16"/>
      <c r="HB213" s="16"/>
      <c r="HC213" s="16"/>
      <c r="HD213" s="16"/>
      <c r="HE213" s="16"/>
      <c r="HF213" s="16"/>
      <c r="HG213" s="16"/>
      <c r="HH213" s="16"/>
      <c r="HI213" s="16"/>
      <c r="HJ213" s="16"/>
      <c r="HK213" s="16"/>
      <c r="HL213" s="16"/>
      <c r="HM213" s="16"/>
      <c r="HN213" s="16"/>
      <c r="HO213" s="16"/>
      <c r="HP213" s="16"/>
      <c r="HQ213" s="16"/>
      <c r="HR213" s="16"/>
      <c r="HS213" s="16"/>
      <c r="HT213" s="16"/>
      <c r="HU213" s="16"/>
      <c r="HV213" s="16"/>
      <c r="HW213" s="16"/>
      <c r="HX213" s="16"/>
      <c r="HY213" s="16"/>
      <c r="HZ213" s="16"/>
      <c r="IA213" s="16"/>
      <c r="IB213" s="16"/>
      <c r="IC213" s="16"/>
    </row>
    <row r="214" spans="1:237" ht="30.75" customHeight="1" x14ac:dyDescent="0.25">
      <c r="A214" s="94"/>
      <c r="B214" s="95"/>
      <c r="C214" s="95"/>
      <c r="D214" s="106" t="s">
        <v>201</v>
      </c>
      <c r="E214" s="106"/>
      <c r="F214" s="107"/>
      <c r="G214" s="16"/>
      <c r="H214" s="77">
        <f t="shared" ref="H214:H215" si="99">SUM(I214:T214)</f>
        <v>1</v>
      </c>
      <c r="I214" s="77">
        <v>0</v>
      </c>
      <c r="J214" s="77">
        <v>0</v>
      </c>
      <c r="K214" s="77">
        <v>0</v>
      </c>
      <c r="L214" s="77">
        <v>0</v>
      </c>
      <c r="M214" s="77">
        <v>0</v>
      </c>
      <c r="N214" s="77">
        <v>0</v>
      </c>
      <c r="O214" s="77">
        <v>0</v>
      </c>
      <c r="P214" s="77">
        <v>0</v>
      </c>
      <c r="Q214" s="77">
        <v>0</v>
      </c>
      <c r="R214" s="77">
        <v>0</v>
      </c>
      <c r="S214" s="77">
        <v>0</v>
      </c>
      <c r="T214" s="77">
        <v>1</v>
      </c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  <c r="FU214" s="16"/>
      <c r="FV214" s="16"/>
      <c r="FW214" s="16"/>
      <c r="FX214" s="16"/>
      <c r="FY214" s="16"/>
      <c r="FZ214" s="16"/>
      <c r="GA214" s="16"/>
      <c r="GB214" s="16"/>
      <c r="GC214" s="16"/>
      <c r="GD214" s="16"/>
      <c r="GE214" s="16"/>
      <c r="GF214" s="16"/>
      <c r="GG214" s="16"/>
      <c r="GH214" s="16"/>
      <c r="GI214" s="16"/>
      <c r="GJ214" s="16"/>
      <c r="GK214" s="16"/>
      <c r="GL214" s="16"/>
      <c r="GM214" s="16"/>
      <c r="GN214" s="16"/>
      <c r="GO214" s="16"/>
      <c r="GP214" s="16"/>
      <c r="GQ214" s="16"/>
      <c r="GR214" s="16"/>
      <c r="GS214" s="16"/>
      <c r="GT214" s="16"/>
      <c r="GU214" s="16"/>
      <c r="GV214" s="16"/>
      <c r="GW214" s="16"/>
      <c r="GX214" s="16"/>
      <c r="GY214" s="16"/>
      <c r="GZ214" s="16"/>
      <c r="HA214" s="16"/>
      <c r="HB214" s="16"/>
      <c r="HC214" s="16"/>
      <c r="HD214" s="16"/>
      <c r="HE214" s="16"/>
      <c r="HF214" s="16"/>
      <c r="HG214" s="16"/>
      <c r="HH214" s="16"/>
      <c r="HI214" s="16"/>
      <c r="HJ214" s="16"/>
      <c r="HK214" s="16"/>
      <c r="HL214" s="16"/>
      <c r="HM214" s="16"/>
      <c r="HN214" s="16"/>
      <c r="HO214" s="16"/>
      <c r="HP214" s="16"/>
      <c r="HQ214" s="16"/>
      <c r="HR214" s="16"/>
      <c r="HS214" s="16"/>
      <c r="HT214" s="16"/>
      <c r="HU214" s="16"/>
      <c r="HV214" s="16"/>
      <c r="HW214" s="16"/>
      <c r="HX214" s="16"/>
      <c r="HY214" s="16"/>
      <c r="HZ214" s="16"/>
      <c r="IA214" s="16"/>
      <c r="IB214" s="16"/>
      <c r="IC214" s="16"/>
    </row>
    <row r="215" spans="1:237" ht="21" customHeight="1" x14ac:dyDescent="0.25">
      <c r="A215" s="94"/>
      <c r="B215" s="95" t="s">
        <v>202</v>
      </c>
      <c r="C215" s="95"/>
      <c r="D215" s="95"/>
      <c r="E215" s="95"/>
      <c r="F215" s="96"/>
      <c r="G215" s="16"/>
      <c r="H215" s="77">
        <f t="shared" si="99"/>
        <v>0</v>
      </c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  <c r="FU215" s="16"/>
      <c r="FV215" s="16"/>
      <c r="FW215" s="16"/>
      <c r="FX215" s="16"/>
      <c r="FY215" s="16"/>
      <c r="FZ215" s="16"/>
      <c r="GA215" s="16"/>
      <c r="GB215" s="16"/>
      <c r="GC215" s="16"/>
      <c r="GD215" s="16"/>
      <c r="GE215" s="16"/>
      <c r="GF215" s="16"/>
      <c r="GG215" s="16"/>
      <c r="GH215" s="16"/>
      <c r="GI215" s="16"/>
      <c r="GJ215" s="16"/>
      <c r="GK215" s="16"/>
      <c r="GL215" s="16"/>
      <c r="GM215" s="16"/>
      <c r="GN215" s="16"/>
      <c r="GO215" s="16"/>
      <c r="GP215" s="16"/>
      <c r="GQ215" s="16"/>
      <c r="GR215" s="16"/>
      <c r="GS215" s="16"/>
      <c r="GT215" s="16"/>
      <c r="GU215" s="16"/>
      <c r="GV215" s="16"/>
      <c r="GW215" s="16"/>
      <c r="GX215" s="16"/>
      <c r="GY215" s="16"/>
      <c r="GZ215" s="16"/>
      <c r="HA215" s="16"/>
      <c r="HB215" s="16"/>
      <c r="HC215" s="16"/>
      <c r="HD215" s="16"/>
      <c r="HE215" s="16"/>
      <c r="HF215" s="16"/>
      <c r="HG215" s="16"/>
      <c r="HH215" s="16"/>
      <c r="HI215" s="16"/>
      <c r="HJ215" s="16"/>
      <c r="HK215" s="16"/>
      <c r="HL215" s="16"/>
      <c r="HM215" s="16"/>
      <c r="HN215" s="16"/>
      <c r="HO215" s="16"/>
      <c r="HP215" s="16"/>
      <c r="HQ215" s="16"/>
      <c r="HR215" s="16"/>
      <c r="HS215" s="16"/>
      <c r="HT215" s="16"/>
      <c r="HU215" s="16"/>
      <c r="HV215" s="16"/>
      <c r="HW215" s="16"/>
      <c r="HX215" s="16"/>
      <c r="HY215" s="16"/>
      <c r="HZ215" s="16"/>
      <c r="IA215" s="16"/>
      <c r="IB215" s="16"/>
      <c r="IC215" s="16"/>
    </row>
    <row r="216" spans="1:237" x14ac:dyDescent="0.25">
      <c r="A216" s="16"/>
      <c r="B216" s="16"/>
      <c r="C216" s="16"/>
      <c r="D216" s="16"/>
      <c r="E216" s="16"/>
      <c r="F216" s="16"/>
      <c r="G216" s="16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16"/>
      <c r="FT216" s="16"/>
      <c r="FU216" s="16"/>
      <c r="FV216" s="16"/>
      <c r="FW216" s="16"/>
      <c r="FX216" s="16"/>
      <c r="FY216" s="16"/>
      <c r="FZ216" s="16"/>
      <c r="GA216" s="16"/>
      <c r="GB216" s="16"/>
      <c r="GC216" s="16"/>
      <c r="GD216" s="16"/>
      <c r="GE216" s="16"/>
      <c r="GF216" s="16"/>
      <c r="GG216" s="16"/>
      <c r="GH216" s="16"/>
      <c r="GI216" s="16"/>
      <c r="GJ216" s="16"/>
      <c r="GK216" s="16"/>
      <c r="GL216" s="16"/>
      <c r="GM216" s="16"/>
      <c r="GN216" s="16"/>
      <c r="GO216" s="16"/>
      <c r="GP216" s="16"/>
      <c r="GQ216" s="16"/>
      <c r="GR216" s="16"/>
      <c r="GS216" s="16"/>
      <c r="GT216" s="16"/>
      <c r="GU216" s="16"/>
      <c r="GV216" s="16"/>
      <c r="GW216" s="16"/>
      <c r="GX216" s="16"/>
      <c r="GY216" s="16"/>
      <c r="GZ216" s="16"/>
      <c r="HA216" s="16"/>
      <c r="HB216" s="16"/>
      <c r="HC216" s="16"/>
      <c r="HD216" s="16"/>
      <c r="HE216" s="16"/>
      <c r="HF216" s="16"/>
      <c r="HG216" s="16"/>
      <c r="HH216" s="16"/>
      <c r="HI216" s="16"/>
      <c r="HJ216" s="16"/>
      <c r="HK216" s="16"/>
      <c r="HL216" s="16"/>
      <c r="HM216" s="16"/>
      <c r="HN216" s="16"/>
      <c r="HO216" s="16"/>
      <c r="HP216" s="16"/>
      <c r="HQ216" s="16"/>
      <c r="HR216" s="16"/>
      <c r="HS216" s="16"/>
      <c r="HT216" s="16"/>
      <c r="HU216" s="16"/>
      <c r="HV216" s="16"/>
      <c r="HW216" s="16"/>
      <c r="HX216" s="16"/>
      <c r="HY216" s="16"/>
      <c r="HZ216" s="16"/>
      <c r="IA216" s="16"/>
      <c r="IB216" s="16"/>
      <c r="IC216" s="16"/>
    </row>
    <row r="217" spans="1:237" ht="21.75" customHeight="1" x14ac:dyDescent="0.25">
      <c r="A217" s="99" t="s">
        <v>203</v>
      </c>
      <c r="B217" s="100"/>
      <c r="C217" s="100"/>
      <c r="D217" s="100"/>
      <c r="E217" s="100"/>
      <c r="F217" s="101"/>
      <c r="H217" s="102">
        <f>SUM(H218:H218)</f>
        <v>0</v>
      </c>
      <c r="I217" s="102">
        <f t="shared" ref="I217:T217" si="100">SUM(I218:I218)</f>
        <v>0</v>
      </c>
      <c r="J217" s="102">
        <f t="shared" si="100"/>
        <v>0</v>
      </c>
      <c r="K217" s="102">
        <f t="shared" si="100"/>
        <v>0</v>
      </c>
      <c r="L217" s="102">
        <f t="shared" si="100"/>
        <v>0</v>
      </c>
      <c r="M217" s="102">
        <f t="shared" si="100"/>
        <v>0</v>
      </c>
      <c r="N217" s="102">
        <f t="shared" si="100"/>
        <v>0</v>
      </c>
      <c r="O217" s="102">
        <f t="shared" si="100"/>
        <v>0</v>
      </c>
      <c r="P217" s="102">
        <f t="shared" si="100"/>
        <v>0</v>
      </c>
      <c r="Q217" s="102">
        <f t="shared" si="100"/>
        <v>0</v>
      </c>
      <c r="R217" s="102">
        <f t="shared" si="100"/>
        <v>0</v>
      </c>
      <c r="S217" s="102">
        <f t="shared" si="100"/>
        <v>0</v>
      </c>
      <c r="T217" s="102">
        <f t="shared" si="100"/>
        <v>0</v>
      </c>
    </row>
    <row r="218" spans="1:237" ht="18.75" customHeight="1" x14ac:dyDescent="0.25">
      <c r="A218" s="103"/>
      <c r="B218" s="104" t="s">
        <v>204</v>
      </c>
      <c r="C218" s="104"/>
      <c r="D218" s="104"/>
      <c r="E218" s="104"/>
      <c r="F218" s="105"/>
      <c r="H218" s="77">
        <f t="shared" ref="H218" si="101">SUM(I218:T218)</f>
        <v>0</v>
      </c>
      <c r="I218" s="78">
        <v>0</v>
      </c>
      <c r="J218" s="78">
        <v>0</v>
      </c>
      <c r="K218" s="78">
        <v>0</v>
      </c>
      <c r="L218" s="78">
        <v>0</v>
      </c>
      <c r="M218" s="78">
        <v>0</v>
      </c>
      <c r="N218" s="78">
        <v>0</v>
      </c>
      <c r="O218" s="78">
        <v>0</v>
      </c>
      <c r="P218" s="78">
        <v>0</v>
      </c>
      <c r="Q218" s="78">
        <v>0</v>
      </c>
      <c r="R218" s="78">
        <v>0</v>
      </c>
      <c r="S218" s="78">
        <v>0</v>
      </c>
      <c r="T218" s="78">
        <v>0</v>
      </c>
    </row>
    <row r="219" spans="1:237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6"/>
      <c r="FE219" s="16"/>
      <c r="FF219" s="16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16"/>
      <c r="FT219" s="16"/>
      <c r="FU219" s="16"/>
      <c r="FV219" s="16"/>
      <c r="FW219" s="16"/>
      <c r="FX219" s="16"/>
      <c r="FY219" s="16"/>
      <c r="FZ219" s="16"/>
      <c r="GA219" s="16"/>
      <c r="GB219" s="16"/>
      <c r="GC219" s="16"/>
      <c r="GD219" s="16"/>
      <c r="GE219" s="16"/>
      <c r="GF219" s="16"/>
      <c r="GG219" s="16"/>
      <c r="GH219" s="16"/>
      <c r="GI219" s="16"/>
      <c r="GJ219" s="16"/>
      <c r="GK219" s="16"/>
      <c r="GL219" s="16"/>
      <c r="GM219" s="16"/>
      <c r="GN219" s="16"/>
      <c r="GO219" s="16"/>
      <c r="GP219" s="16"/>
      <c r="GQ219" s="16"/>
      <c r="GR219" s="16"/>
      <c r="GS219" s="16"/>
      <c r="GT219" s="16"/>
      <c r="GU219" s="16"/>
      <c r="GV219" s="16"/>
      <c r="GW219" s="16"/>
      <c r="GX219" s="16"/>
      <c r="GY219" s="16"/>
      <c r="GZ219" s="16"/>
      <c r="HA219" s="16"/>
      <c r="HB219" s="16"/>
      <c r="HC219" s="16"/>
      <c r="HD219" s="16"/>
      <c r="HE219" s="16"/>
      <c r="HF219" s="16"/>
      <c r="HG219" s="16"/>
      <c r="HH219" s="16"/>
      <c r="HI219" s="16"/>
      <c r="HJ219" s="16"/>
      <c r="HK219" s="16"/>
      <c r="HL219" s="16"/>
      <c r="HM219" s="16"/>
      <c r="HN219" s="16"/>
      <c r="HO219" s="16"/>
      <c r="HP219" s="16"/>
      <c r="HQ219" s="16"/>
      <c r="HR219" s="16"/>
      <c r="HS219" s="16"/>
      <c r="HT219" s="16"/>
      <c r="HU219" s="16"/>
      <c r="HV219" s="16"/>
      <c r="HW219" s="16"/>
      <c r="HX219" s="16"/>
      <c r="HY219" s="16"/>
      <c r="HZ219" s="16"/>
      <c r="IA219" s="16"/>
      <c r="IB219" s="16"/>
      <c r="IC219" s="16"/>
    </row>
  </sheetData>
  <mergeCells count="161">
    <mergeCell ref="B7:G7"/>
    <mergeCell ref="A9:F9"/>
    <mergeCell ref="A11:F11"/>
    <mergeCell ref="A13:F13"/>
    <mergeCell ref="B15:F15"/>
    <mergeCell ref="C16:F16"/>
    <mergeCell ref="C23:F23"/>
    <mergeCell ref="D24:F24"/>
    <mergeCell ref="D25:F25"/>
    <mergeCell ref="C26:F26"/>
    <mergeCell ref="D27:F27"/>
    <mergeCell ref="C28:F28"/>
    <mergeCell ref="D17:F17"/>
    <mergeCell ref="D18:F18"/>
    <mergeCell ref="D19:F19"/>
    <mergeCell ref="D20:F20"/>
    <mergeCell ref="C21:F21"/>
    <mergeCell ref="D22:F22"/>
    <mergeCell ref="D37:F37"/>
    <mergeCell ref="B39:F39"/>
    <mergeCell ref="D40:F40"/>
    <mergeCell ref="B43:F43"/>
    <mergeCell ref="C44:F44"/>
    <mergeCell ref="D45:F45"/>
    <mergeCell ref="D29:F29"/>
    <mergeCell ref="C30:F30"/>
    <mergeCell ref="C31:F31"/>
    <mergeCell ref="D32:F32"/>
    <mergeCell ref="C33:F33"/>
    <mergeCell ref="B36:F36"/>
    <mergeCell ref="E52:F52"/>
    <mergeCell ref="E53:F53"/>
    <mergeCell ref="D54:F54"/>
    <mergeCell ref="E55:F55"/>
    <mergeCell ref="E56:F56"/>
    <mergeCell ref="C57:F57"/>
    <mergeCell ref="E46:F46"/>
    <mergeCell ref="E47:F47"/>
    <mergeCell ref="E48:F48"/>
    <mergeCell ref="E49:F49"/>
    <mergeCell ref="D50:F50"/>
    <mergeCell ref="E51:F51"/>
    <mergeCell ref="E66:F66"/>
    <mergeCell ref="E67:F67"/>
    <mergeCell ref="E68:F68"/>
    <mergeCell ref="D69:F69"/>
    <mergeCell ref="E70:F70"/>
    <mergeCell ref="E71:F71"/>
    <mergeCell ref="D58:F58"/>
    <mergeCell ref="E59:F59"/>
    <mergeCell ref="D62:F62"/>
    <mergeCell ref="E63:F63"/>
    <mergeCell ref="E64:F64"/>
    <mergeCell ref="D65:F65"/>
    <mergeCell ref="E80:F80"/>
    <mergeCell ref="D81:F81"/>
    <mergeCell ref="E86:F86"/>
    <mergeCell ref="D87:F87"/>
    <mergeCell ref="E88:F88"/>
    <mergeCell ref="D89:F89"/>
    <mergeCell ref="D72:F72"/>
    <mergeCell ref="E73:F73"/>
    <mergeCell ref="E74:F74"/>
    <mergeCell ref="E75:F75"/>
    <mergeCell ref="D78:F78"/>
    <mergeCell ref="E79:F79"/>
    <mergeCell ref="E97:F97"/>
    <mergeCell ref="D98:F98"/>
    <mergeCell ref="E99:F99"/>
    <mergeCell ref="E100:F100"/>
    <mergeCell ref="D101:F101"/>
    <mergeCell ref="E102:F102"/>
    <mergeCell ref="E90:F90"/>
    <mergeCell ref="D91:F91"/>
    <mergeCell ref="E92:F92"/>
    <mergeCell ref="E93:F93"/>
    <mergeCell ref="D94:F94"/>
    <mergeCell ref="E95:F95"/>
    <mergeCell ref="E109:F109"/>
    <mergeCell ref="E110:F110"/>
    <mergeCell ref="E111:F111"/>
    <mergeCell ref="E112:F112"/>
    <mergeCell ref="E113:F113"/>
    <mergeCell ref="C114:F114"/>
    <mergeCell ref="E103:F103"/>
    <mergeCell ref="D104:F104"/>
    <mergeCell ref="E105:F105"/>
    <mergeCell ref="D106:F106"/>
    <mergeCell ref="E107:F107"/>
    <mergeCell ref="D108:F108"/>
    <mergeCell ref="E121:F121"/>
    <mergeCell ref="D122:F122"/>
    <mergeCell ref="E126:F126"/>
    <mergeCell ref="D127:F127"/>
    <mergeCell ref="C138:F138"/>
    <mergeCell ref="C139:F139"/>
    <mergeCell ref="D115:F115"/>
    <mergeCell ref="E116:F116"/>
    <mergeCell ref="D117:F117"/>
    <mergeCell ref="E118:F118"/>
    <mergeCell ref="E119:F119"/>
    <mergeCell ref="E120:F120"/>
    <mergeCell ref="B149:F149"/>
    <mergeCell ref="C150:F150"/>
    <mergeCell ref="D151:F151"/>
    <mergeCell ref="D152:F152"/>
    <mergeCell ref="D153:F153"/>
    <mergeCell ref="D154:F154"/>
    <mergeCell ref="C140:F140"/>
    <mergeCell ref="B143:F143"/>
    <mergeCell ref="C144:F144"/>
    <mergeCell ref="D145:F145"/>
    <mergeCell ref="D146:F146"/>
    <mergeCell ref="C147:F147"/>
    <mergeCell ref="A165:F165"/>
    <mergeCell ref="C167:F167"/>
    <mergeCell ref="D168:F168"/>
    <mergeCell ref="D169:F169"/>
    <mergeCell ref="D170:F170"/>
    <mergeCell ref="D171:F171"/>
    <mergeCell ref="C155:F155"/>
    <mergeCell ref="C156:F156"/>
    <mergeCell ref="C157:F157"/>
    <mergeCell ref="B159:F159"/>
    <mergeCell ref="C160:F160"/>
    <mergeCell ref="A163:F163"/>
    <mergeCell ref="D180:F180"/>
    <mergeCell ref="D181:F181"/>
    <mergeCell ref="D186:F186"/>
    <mergeCell ref="D187:F187"/>
    <mergeCell ref="D188:F188"/>
    <mergeCell ref="C189:F189"/>
    <mergeCell ref="D172:F172"/>
    <mergeCell ref="D173:F173"/>
    <mergeCell ref="C174:F174"/>
    <mergeCell ref="D175:F175"/>
    <mergeCell ref="D176:F176"/>
    <mergeCell ref="D177:F177"/>
    <mergeCell ref="D196:F196"/>
    <mergeCell ref="D197:F197"/>
    <mergeCell ref="D198:F198"/>
    <mergeCell ref="D199:F199"/>
    <mergeCell ref="D200:F200"/>
    <mergeCell ref="D201:F201"/>
    <mergeCell ref="D190:F190"/>
    <mergeCell ref="C191:F191"/>
    <mergeCell ref="D192:F192"/>
    <mergeCell ref="D193:F193"/>
    <mergeCell ref="D194:F194"/>
    <mergeCell ref="D195:F195"/>
    <mergeCell ref="D208:F208"/>
    <mergeCell ref="D209:F209"/>
    <mergeCell ref="D210:F210"/>
    <mergeCell ref="A212:F212"/>
    <mergeCell ref="D214:F214"/>
    <mergeCell ref="D202:F202"/>
    <mergeCell ref="D203:F203"/>
    <mergeCell ref="C204:F204"/>
    <mergeCell ref="D205:F205"/>
    <mergeCell ref="D206:F206"/>
    <mergeCell ref="A207:F207"/>
  </mergeCells>
  <printOptions horizontalCentered="1"/>
  <pageMargins left="0.51181102362204722" right="0.31496062992125984" top="0.47244094488188981" bottom="0.74803149606299213" header="0.31496062992125984" footer="0.31496062992125984"/>
  <pageSetup paperSize="5" scale="50" orientation="landscape" r:id="rId1"/>
  <ignoredErrors>
    <ignoredError sqref="H21:H28 H31 H50:H54 H62:H75 H78 H87:H101 H104:H108 H117:H122 H174:H178 H181 H189:H191 H204:H207" formula="1"/>
    <ignoredError sqref="I82:T82 S127:T127 I144:T144 H150:T150" formulaRange="1"/>
    <ignoredError sqref="H127:R12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4. Calendario de Ingresos</vt:lpstr>
      <vt:lpstr>'anexo 4. Calendario de Ingresos'!Títulos_a_imprimir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2020-11-11T10:31:58Z</cp:lastPrinted>
  <dcterms:created xsi:type="dcterms:W3CDTF">2017-11-15T04:02:52Z</dcterms:created>
  <dcterms:modified xsi:type="dcterms:W3CDTF">2021-01-18T18:44:42Z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-1822132860</vt:i4>
  </property>
  <property fmtid="{D5CDD505-2E9C-101B-9397-08002B2CF9AE}" pid="4" name="_EmailSubject">
    <vt:lpwstr>Anexos de la Ley de Ingresos del ejercicio fiscal 2021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</Properties>
</file>